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ogerioolegario/Desktop/1_Libratta - Atendimento/Planilhas/"/>
    </mc:Choice>
  </mc:AlternateContent>
  <xr:revisionPtr revIDLastSave="0" documentId="13_ncr:1_{FAF0EDCB-6013-9946-8238-130B7E3DCFBE}" xr6:coauthVersionLast="36" xr6:coauthVersionMax="36" xr10:uidLastSave="{00000000-0000-0000-0000-000000000000}"/>
  <bookViews>
    <workbookView xWindow="60" yWindow="460" windowWidth="37560" windowHeight="20760" tabRatio="754" activeTab="13" xr2:uid="{00000000-000D-0000-FFFF-FFFF00000000}"/>
  </bookViews>
  <sheets>
    <sheet name="Modelo" sheetId="1" r:id="rId1"/>
    <sheet name="Jan" sheetId="162" r:id="rId2"/>
    <sheet name="jan." sheetId="27" state="hidden" r:id="rId3"/>
    <sheet name="Fev" sheetId="151" r:id="rId4"/>
    <sheet name="Mar" sheetId="152" r:id="rId5"/>
    <sheet name="Abr" sheetId="153" r:id="rId6"/>
    <sheet name="Mai" sheetId="154" r:id="rId7"/>
    <sheet name="Jun" sheetId="155" r:id="rId8"/>
    <sheet name="Jul" sheetId="156" r:id="rId9"/>
    <sheet name="Ago" sheetId="157" r:id="rId10"/>
    <sheet name="Set" sheetId="158" r:id="rId11"/>
    <sheet name="Out" sheetId="159" r:id="rId12"/>
    <sheet name="Nov" sheetId="160" r:id="rId13"/>
    <sheet name="Dez" sheetId="161" r:id="rId14"/>
    <sheet name="Dicas" sheetId="137" r:id="rId15"/>
  </sheets>
  <definedNames>
    <definedName name="_xlnm.Print_Area" localSheetId="5">Abr!#REF!</definedName>
    <definedName name="_xlnm.Print_Area" localSheetId="9">Ago!#REF!</definedName>
    <definedName name="_xlnm.Print_Area" localSheetId="13">Dez!#REF!</definedName>
    <definedName name="_xlnm.Print_Area" localSheetId="3">Fev!#REF!</definedName>
    <definedName name="_xlnm.Print_Area" localSheetId="1">Jan!#REF!</definedName>
    <definedName name="_xlnm.Print_Area" localSheetId="2">jan.!#REF!</definedName>
    <definedName name="_xlnm.Print_Area" localSheetId="8">Jul!#REF!</definedName>
    <definedName name="_xlnm.Print_Area" localSheetId="7">Jun!#REF!</definedName>
    <definedName name="_xlnm.Print_Area" localSheetId="6">Mai!#REF!</definedName>
    <definedName name="_xlnm.Print_Area" localSheetId="4">Mar!#REF!</definedName>
    <definedName name="_xlnm.Print_Area" localSheetId="0">Modelo!#REF!</definedName>
    <definedName name="_xlnm.Print_Area" localSheetId="12">Nov!#REF!</definedName>
    <definedName name="_xlnm.Print_Area" localSheetId="11">Out!#REF!</definedName>
    <definedName name="_xlnm.Print_Area" localSheetId="10">Set!#REF!</definedName>
    <definedName name="_xlnm.Print_Titles" localSheetId="5">Abr!#REF!</definedName>
    <definedName name="_xlnm.Print_Titles" localSheetId="9">Ago!#REF!</definedName>
    <definedName name="_xlnm.Print_Titles" localSheetId="13">Dez!#REF!</definedName>
    <definedName name="_xlnm.Print_Titles" localSheetId="3">Fev!#REF!</definedName>
    <definedName name="_xlnm.Print_Titles" localSheetId="1">Jan!#REF!</definedName>
    <definedName name="_xlnm.Print_Titles" localSheetId="2">jan.!#REF!</definedName>
    <definedName name="_xlnm.Print_Titles" localSheetId="8">Jul!#REF!</definedName>
    <definedName name="_xlnm.Print_Titles" localSheetId="7">Jun!#REF!</definedName>
    <definedName name="_xlnm.Print_Titles" localSheetId="6">Mai!#REF!</definedName>
    <definedName name="_xlnm.Print_Titles" localSheetId="4">Mar!#REF!</definedName>
    <definedName name="_xlnm.Print_Titles" localSheetId="0">Modelo!#REF!</definedName>
    <definedName name="_xlnm.Print_Titles" localSheetId="12">Nov!#REF!</definedName>
    <definedName name="_xlnm.Print_Titles" localSheetId="11">Out!#REF!</definedName>
    <definedName name="_xlnm.Print_Titles" localSheetId="10">Set!#REF!</definedName>
  </definedNames>
  <calcPr calcId="181029"/>
  <customWorkbookViews>
    <customWorkbookView name="PC - Modo de exibição pessoal" guid="{2E2CFA49-895E-4758-93F9-B363CF5BABD2}" mergeInterval="0" personalView="1" maximized="1" xWindow="1" yWindow="1" windowWidth="1024" windowHeight="548" tabRatio="601" activeSheetId="2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6" i="161" l="1"/>
  <c r="H47" i="161"/>
  <c r="H48" i="161"/>
  <c r="H49" i="161"/>
  <c r="H50" i="161"/>
  <c r="H51" i="161"/>
  <c r="H52" i="161"/>
  <c r="H53" i="161"/>
  <c r="H54" i="161"/>
  <c r="H55" i="161"/>
  <c r="H56" i="161"/>
  <c r="H57" i="161"/>
  <c r="H58" i="161"/>
  <c r="H59" i="161"/>
  <c r="H60" i="161"/>
  <c r="H46" i="160"/>
  <c r="H47" i="160"/>
  <c r="H48" i="160"/>
  <c r="H49" i="160"/>
  <c r="H50" i="160"/>
  <c r="H51" i="160"/>
  <c r="H52" i="160"/>
  <c r="H53" i="160"/>
  <c r="H54" i="160"/>
  <c r="H55" i="160"/>
  <c r="H56" i="160"/>
  <c r="H57" i="160"/>
  <c r="H58" i="160"/>
  <c r="H59" i="160"/>
  <c r="H60" i="160"/>
  <c r="H46" i="159"/>
  <c r="H47" i="159"/>
  <c r="H48" i="159"/>
  <c r="H49" i="159"/>
  <c r="H50" i="159"/>
  <c r="H51" i="159"/>
  <c r="H52" i="159"/>
  <c r="H53" i="159"/>
  <c r="H54" i="159"/>
  <c r="H55" i="159"/>
  <c r="H56" i="159"/>
  <c r="H57" i="159"/>
  <c r="H58" i="159"/>
  <c r="H59" i="159"/>
  <c r="H60" i="159"/>
  <c r="H46" i="158"/>
  <c r="H47" i="158"/>
  <c r="H48" i="158"/>
  <c r="H49" i="158"/>
  <c r="H50" i="158"/>
  <c r="H51" i="158"/>
  <c r="H52" i="158"/>
  <c r="H53" i="158"/>
  <c r="H54" i="158"/>
  <c r="H55" i="158"/>
  <c r="H56" i="158"/>
  <c r="H57" i="158"/>
  <c r="H58" i="158"/>
  <c r="H59" i="158"/>
  <c r="H60" i="158"/>
  <c r="H46" i="157"/>
  <c r="H47" i="157"/>
  <c r="H48" i="157"/>
  <c r="H49" i="157"/>
  <c r="H50" i="157"/>
  <c r="H51" i="157"/>
  <c r="H52" i="157"/>
  <c r="H53" i="157"/>
  <c r="H54" i="157"/>
  <c r="H55" i="157"/>
  <c r="H56" i="157"/>
  <c r="H57" i="157"/>
  <c r="H58" i="157"/>
  <c r="H59" i="157"/>
  <c r="H60" i="157"/>
  <c r="H46" i="156"/>
  <c r="H47" i="156"/>
  <c r="H48" i="156"/>
  <c r="H49" i="156"/>
  <c r="H50" i="156"/>
  <c r="H51" i="156"/>
  <c r="H52" i="156"/>
  <c r="H53" i="156"/>
  <c r="H54" i="156"/>
  <c r="H55" i="156"/>
  <c r="H56" i="156"/>
  <c r="H57" i="156"/>
  <c r="H58" i="156"/>
  <c r="H59" i="156"/>
  <c r="H60" i="156"/>
  <c r="H46" i="155"/>
  <c r="H47" i="155"/>
  <c r="H48" i="155"/>
  <c r="H49" i="155"/>
  <c r="H50" i="155"/>
  <c r="H51" i="155"/>
  <c r="H52" i="155"/>
  <c r="H53" i="155"/>
  <c r="H54" i="155"/>
  <c r="H55" i="155"/>
  <c r="H56" i="155"/>
  <c r="H57" i="155"/>
  <c r="H58" i="155"/>
  <c r="H59" i="155"/>
  <c r="H60" i="155"/>
  <c r="H46" i="154"/>
  <c r="H47" i="154"/>
  <c r="H48" i="154"/>
  <c r="H49" i="154"/>
  <c r="H50" i="154"/>
  <c r="H51" i="154"/>
  <c r="H52" i="154"/>
  <c r="H53" i="154"/>
  <c r="H54" i="154"/>
  <c r="H55" i="154"/>
  <c r="H56" i="154"/>
  <c r="H57" i="154"/>
  <c r="H58" i="154"/>
  <c r="H59" i="154"/>
  <c r="H60" i="154"/>
  <c r="H46" i="153"/>
  <c r="H47" i="153"/>
  <c r="H48" i="153"/>
  <c r="H49" i="153"/>
  <c r="H50" i="153"/>
  <c r="H51" i="153"/>
  <c r="H52" i="153"/>
  <c r="H53" i="153"/>
  <c r="H54" i="153"/>
  <c r="H55" i="153"/>
  <c r="H56" i="153"/>
  <c r="H57" i="153"/>
  <c r="H58" i="153"/>
  <c r="H59" i="153"/>
  <c r="H60" i="153"/>
  <c r="H46" i="152"/>
  <c r="H47" i="152"/>
  <c r="H48" i="152"/>
  <c r="H49" i="152"/>
  <c r="H50" i="152"/>
  <c r="H51" i="152"/>
  <c r="H52" i="152"/>
  <c r="H53" i="152"/>
  <c r="H54" i="152"/>
  <c r="H55" i="152"/>
  <c r="H56" i="152"/>
  <c r="H57" i="152"/>
  <c r="H58" i="152"/>
  <c r="H59" i="152"/>
  <c r="H60" i="152"/>
  <c r="H46" i="151"/>
  <c r="H47" i="151"/>
  <c r="H48" i="151"/>
  <c r="H49" i="151"/>
  <c r="H50" i="151"/>
  <c r="H51" i="151"/>
  <c r="H52" i="151"/>
  <c r="H53" i="151"/>
  <c r="H54" i="151"/>
  <c r="H55" i="151"/>
  <c r="H56" i="151"/>
  <c r="H57" i="151"/>
  <c r="H58" i="151"/>
  <c r="H59" i="151"/>
  <c r="H60" i="151"/>
  <c r="H47" i="162"/>
  <c r="H48" i="162"/>
  <c r="H49" i="162"/>
  <c r="H50" i="162"/>
  <c r="H51" i="162"/>
  <c r="H52" i="162"/>
  <c r="H53" i="162"/>
  <c r="H54" i="162"/>
  <c r="H55" i="162"/>
  <c r="H56" i="162"/>
  <c r="H57" i="162"/>
  <c r="H58" i="162"/>
  <c r="H59" i="162"/>
  <c r="H60" i="162"/>
  <c r="H162" i="159"/>
  <c r="G162" i="159"/>
  <c r="G152" i="159"/>
  <c r="H152" i="159" s="1"/>
  <c r="G153" i="159"/>
  <c r="H153" i="159" s="1"/>
  <c r="G154" i="159"/>
  <c r="F145" i="159"/>
  <c r="F146" i="159"/>
  <c r="F147" i="159"/>
  <c r="H147" i="159" s="1"/>
  <c r="G147" i="159"/>
  <c r="E147" i="159"/>
  <c r="D147" i="159"/>
  <c r="H146" i="159"/>
  <c r="H145" i="159"/>
  <c r="H137" i="159"/>
  <c r="H138" i="159"/>
  <c r="H139" i="159"/>
  <c r="H140" i="159"/>
  <c r="G140" i="159"/>
  <c r="H132" i="159"/>
  <c r="G130" i="159"/>
  <c r="G132" i="159" s="1"/>
  <c r="G131" i="159"/>
  <c r="E132" i="159"/>
  <c r="F123" i="159"/>
  <c r="F125" i="159" s="1"/>
  <c r="H125" i="159" s="1"/>
  <c r="F124" i="159"/>
  <c r="G125" i="159"/>
  <c r="D123" i="159"/>
  <c r="D125" i="159" s="1"/>
  <c r="D124" i="159"/>
  <c r="H124" i="159"/>
  <c r="F116" i="159"/>
  <c r="F117" i="159"/>
  <c r="F118" i="159"/>
  <c r="H118" i="159" s="1"/>
  <c r="G118" i="159"/>
  <c r="E118" i="159"/>
  <c r="D118" i="159"/>
  <c r="H117" i="159"/>
  <c r="H116" i="159"/>
  <c r="F108" i="159"/>
  <c r="F109" i="159"/>
  <c r="F111" i="159" s="1"/>
  <c r="H111" i="159" s="1"/>
  <c r="F110" i="159"/>
  <c r="H110" i="159" s="1"/>
  <c r="G111" i="159"/>
  <c r="E111" i="159"/>
  <c r="D111" i="159"/>
  <c r="H109" i="159"/>
  <c r="H108" i="159"/>
  <c r="F98" i="159"/>
  <c r="F103" i="159" s="1"/>
  <c r="H103" i="159" s="1"/>
  <c r="F99" i="159"/>
  <c r="F100" i="159"/>
  <c r="H100" i="159" s="1"/>
  <c r="F101" i="159"/>
  <c r="F102" i="159"/>
  <c r="G103" i="159"/>
  <c r="E103" i="159"/>
  <c r="D103" i="159"/>
  <c r="H102" i="159"/>
  <c r="H101" i="159"/>
  <c r="H99" i="159"/>
  <c r="H98" i="159"/>
  <c r="F88" i="159"/>
  <c r="F93" i="159" s="1"/>
  <c r="H93" i="159" s="1"/>
  <c r="F89" i="159"/>
  <c r="F90" i="159"/>
  <c r="F91" i="159"/>
  <c r="H91" i="159" s="1"/>
  <c r="F92" i="159"/>
  <c r="H92" i="159" s="1"/>
  <c r="G93" i="159"/>
  <c r="E93" i="159"/>
  <c r="H90" i="159"/>
  <c r="H89" i="159"/>
  <c r="F77" i="159"/>
  <c r="F78" i="159"/>
  <c r="H78" i="159" s="1"/>
  <c r="F79" i="159"/>
  <c r="F80" i="159"/>
  <c r="F81" i="159"/>
  <c r="F82" i="159"/>
  <c r="H82" i="159" s="1"/>
  <c r="G83" i="159"/>
  <c r="E83" i="159"/>
  <c r="D83" i="159"/>
  <c r="I8" i="159" s="1"/>
  <c r="H81" i="159"/>
  <c r="H80" i="159"/>
  <c r="H79" i="159"/>
  <c r="H77" i="159"/>
  <c r="F66" i="159"/>
  <c r="F72" i="159" s="1"/>
  <c r="H72" i="159" s="1"/>
  <c r="F67" i="159"/>
  <c r="H67" i="159" s="1"/>
  <c r="F68" i="159"/>
  <c r="F69" i="159"/>
  <c r="F70" i="159"/>
  <c r="F71" i="159"/>
  <c r="H71" i="159" s="1"/>
  <c r="G72" i="159"/>
  <c r="E72" i="159"/>
  <c r="D72" i="159"/>
  <c r="H70" i="159"/>
  <c r="H69" i="159"/>
  <c r="H68" i="159"/>
  <c r="H66" i="159"/>
  <c r="H45" i="159"/>
  <c r="H61" i="159" s="1"/>
  <c r="G61" i="159"/>
  <c r="H36" i="159"/>
  <c r="H37" i="159"/>
  <c r="H38" i="159"/>
  <c r="H39" i="159"/>
  <c r="H40" i="159"/>
  <c r="H31" i="159"/>
  <c r="I5" i="159" s="1"/>
  <c r="I24" i="159"/>
  <c r="I6" i="159"/>
  <c r="I7" i="159"/>
  <c r="F5" i="159"/>
  <c r="H162" i="158"/>
  <c r="G162" i="158"/>
  <c r="G152" i="158"/>
  <c r="H152" i="158" s="1"/>
  <c r="H154" i="158" s="1"/>
  <c r="G153" i="158"/>
  <c r="H153" i="158" s="1"/>
  <c r="F145" i="158"/>
  <c r="F147" i="158" s="1"/>
  <c r="H147" i="158" s="1"/>
  <c r="F146" i="158"/>
  <c r="H146" i="158" s="1"/>
  <c r="G147" i="158"/>
  <c r="E147" i="158"/>
  <c r="D147" i="158"/>
  <c r="H145" i="158"/>
  <c r="H137" i="158"/>
  <c r="H138" i="158"/>
  <c r="H140" i="158" s="1"/>
  <c r="H139" i="158"/>
  <c r="G140" i="158"/>
  <c r="H132" i="158"/>
  <c r="G130" i="158"/>
  <c r="G131" i="158"/>
  <c r="G132" i="158" s="1"/>
  <c r="E132" i="158"/>
  <c r="F123" i="158"/>
  <c r="F124" i="158"/>
  <c r="H124" i="158" s="1"/>
  <c r="G125" i="158"/>
  <c r="D123" i="158"/>
  <c r="D124" i="158"/>
  <c r="D125" i="158"/>
  <c r="H123" i="158"/>
  <c r="F116" i="158"/>
  <c r="F118" i="158" s="1"/>
  <c r="H118" i="158" s="1"/>
  <c r="F117" i="158"/>
  <c r="H117" i="158" s="1"/>
  <c r="G118" i="158"/>
  <c r="E118" i="158"/>
  <c r="D118" i="158"/>
  <c r="H116" i="158"/>
  <c r="F108" i="158"/>
  <c r="F109" i="158"/>
  <c r="F110" i="158"/>
  <c r="G111" i="158"/>
  <c r="E111" i="158"/>
  <c r="D111" i="158"/>
  <c r="H110" i="158"/>
  <c r="H109" i="158"/>
  <c r="F98" i="158"/>
  <c r="H98" i="158" s="1"/>
  <c r="F99" i="158"/>
  <c r="H99" i="158" s="1"/>
  <c r="F100" i="158"/>
  <c r="F101" i="158"/>
  <c r="F102" i="158"/>
  <c r="H102" i="158" s="1"/>
  <c r="F103" i="158"/>
  <c r="H103" i="158" s="1"/>
  <c r="G103" i="158"/>
  <c r="E103" i="158"/>
  <c r="D103" i="158"/>
  <c r="H101" i="158"/>
  <c r="H100" i="158"/>
  <c r="F88" i="158"/>
  <c r="F89" i="158"/>
  <c r="F90" i="158"/>
  <c r="H90" i="158" s="1"/>
  <c r="F91" i="158"/>
  <c r="F92" i="158"/>
  <c r="H92" i="158" s="1"/>
  <c r="G93" i="158"/>
  <c r="E93" i="158"/>
  <c r="H91" i="158"/>
  <c r="H89" i="158"/>
  <c r="H88" i="158"/>
  <c r="F77" i="158"/>
  <c r="F78" i="158"/>
  <c r="F79" i="158"/>
  <c r="F80" i="158"/>
  <c r="H80" i="158" s="1"/>
  <c r="F81" i="158"/>
  <c r="H81" i="158" s="1"/>
  <c r="F82" i="158"/>
  <c r="G83" i="158"/>
  <c r="E83" i="158"/>
  <c r="D83" i="158"/>
  <c r="H82" i="158"/>
  <c r="H79" i="158"/>
  <c r="H78" i="158"/>
  <c r="F66" i="158"/>
  <c r="F67" i="158"/>
  <c r="F72" i="158" s="1"/>
  <c r="H72" i="158" s="1"/>
  <c r="F68" i="158"/>
  <c r="F69" i="158"/>
  <c r="H69" i="158" s="1"/>
  <c r="F70" i="158"/>
  <c r="F71" i="158"/>
  <c r="G72" i="158"/>
  <c r="E72" i="158"/>
  <c r="D72" i="158"/>
  <c r="H71" i="158"/>
  <c r="H70" i="158"/>
  <c r="H68" i="158"/>
  <c r="H67" i="158"/>
  <c r="H66" i="158"/>
  <c r="H45" i="158"/>
  <c r="H61" i="158" s="1"/>
  <c r="G61" i="158"/>
  <c r="H36" i="158"/>
  <c r="H37" i="158"/>
  <c r="H40" i="158" s="1"/>
  <c r="I6" i="158" s="1"/>
  <c r="H38" i="158"/>
  <c r="H39" i="158"/>
  <c r="H31" i="158"/>
  <c r="I24" i="158"/>
  <c r="I5" i="158"/>
  <c r="I7" i="158"/>
  <c r="I9" i="158"/>
  <c r="F5" i="158"/>
  <c r="H162" i="157"/>
  <c r="G162" i="157"/>
  <c r="G152" i="157"/>
  <c r="H152" i="157"/>
  <c r="H154" i="157" s="1"/>
  <c r="G153" i="157"/>
  <c r="H153" i="157"/>
  <c r="G154" i="157"/>
  <c r="I8" i="157" s="1"/>
  <c r="F145" i="157"/>
  <c r="F146" i="157"/>
  <c r="F147" i="157" s="1"/>
  <c r="G147" i="157"/>
  <c r="E147" i="157"/>
  <c r="D147" i="157"/>
  <c r="H146" i="157"/>
  <c r="H145" i="157"/>
  <c r="H137" i="157"/>
  <c r="H138" i="157"/>
  <c r="H139" i="157"/>
  <c r="G140" i="157"/>
  <c r="H132" i="157"/>
  <c r="G130" i="157"/>
  <c r="G132" i="157" s="1"/>
  <c r="G131" i="157"/>
  <c r="E132" i="157"/>
  <c r="F123" i="157"/>
  <c r="F124" i="157"/>
  <c r="G125" i="157"/>
  <c r="D123" i="157"/>
  <c r="D124" i="157"/>
  <c r="D125" i="157" s="1"/>
  <c r="H124" i="157"/>
  <c r="F116" i="157"/>
  <c r="F117" i="157"/>
  <c r="H117" i="157" s="1"/>
  <c r="F118" i="157"/>
  <c r="H118" i="157" s="1"/>
  <c r="G118" i="157"/>
  <c r="E118" i="157"/>
  <c r="D118" i="157"/>
  <c r="I9" i="157" s="1"/>
  <c r="H116" i="157"/>
  <c r="F108" i="157"/>
  <c r="H108" i="157" s="1"/>
  <c r="F109" i="157"/>
  <c r="F111" i="157" s="1"/>
  <c r="H111" i="157" s="1"/>
  <c r="F110" i="157"/>
  <c r="G111" i="157"/>
  <c r="E111" i="157"/>
  <c r="D111" i="157"/>
  <c r="H110" i="157"/>
  <c r="F98" i="157"/>
  <c r="F103" i="157" s="1"/>
  <c r="H103" i="157" s="1"/>
  <c r="F99" i="157"/>
  <c r="F100" i="157"/>
  <c r="H100" i="157" s="1"/>
  <c r="F101" i="157"/>
  <c r="F102" i="157"/>
  <c r="G103" i="157"/>
  <c r="E103" i="157"/>
  <c r="D103" i="157"/>
  <c r="H102" i="157"/>
  <c r="H101" i="157"/>
  <c r="H99" i="157"/>
  <c r="H98" i="157"/>
  <c r="F88" i="157"/>
  <c r="F89" i="157"/>
  <c r="H89" i="157" s="1"/>
  <c r="F90" i="157"/>
  <c r="F91" i="157"/>
  <c r="F92" i="157"/>
  <c r="G93" i="157"/>
  <c r="E93" i="157"/>
  <c r="H92" i="157"/>
  <c r="H90" i="157"/>
  <c r="H88" i="157"/>
  <c r="F77" i="157"/>
  <c r="F78" i="157"/>
  <c r="H78" i="157" s="1"/>
  <c r="F79" i="157"/>
  <c r="F80" i="157"/>
  <c r="F81" i="157"/>
  <c r="F82" i="157"/>
  <c r="H82" i="157" s="1"/>
  <c r="G83" i="157"/>
  <c r="E83" i="157"/>
  <c r="D83" i="157"/>
  <c r="H81" i="157"/>
  <c r="H80" i="157"/>
  <c r="H79" i="157"/>
  <c r="H77" i="157"/>
  <c r="F66" i="157"/>
  <c r="F67" i="157"/>
  <c r="F68" i="157"/>
  <c r="F69" i="157"/>
  <c r="H69" i="157" s="1"/>
  <c r="F70" i="157"/>
  <c r="H70" i="157" s="1"/>
  <c r="F71" i="157"/>
  <c r="G72" i="157"/>
  <c r="E72" i="157"/>
  <c r="D72" i="157"/>
  <c r="H71" i="157"/>
  <c r="H68" i="157"/>
  <c r="H67" i="157"/>
  <c r="H45" i="157"/>
  <c r="H61" i="157"/>
  <c r="G61" i="157"/>
  <c r="H36" i="157"/>
  <c r="H37" i="157"/>
  <c r="H38" i="157"/>
  <c r="H39" i="157"/>
  <c r="H40" i="157"/>
  <c r="H31" i="157"/>
  <c r="I24" i="157"/>
  <c r="I5" i="157"/>
  <c r="I6" i="157"/>
  <c r="I7" i="157"/>
  <c r="I10" i="157"/>
  <c r="F5" i="157"/>
  <c r="H162" i="156"/>
  <c r="G162" i="156"/>
  <c r="G152" i="156"/>
  <c r="H152" i="156" s="1"/>
  <c r="H154" i="156" s="1"/>
  <c r="G153" i="156"/>
  <c r="H153" i="156" s="1"/>
  <c r="F145" i="156"/>
  <c r="F147" i="156" s="1"/>
  <c r="H147" i="156" s="1"/>
  <c r="F146" i="156"/>
  <c r="G147" i="156"/>
  <c r="E147" i="156"/>
  <c r="D147" i="156"/>
  <c r="H146" i="156"/>
  <c r="H137" i="156"/>
  <c r="H138" i="156"/>
  <c r="H139" i="156"/>
  <c r="H140" i="156"/>
  <c r="G140" i="156"/>
  <c r="H132" i="156"/>
  <c r="G130" i="156"/>
  <c r="G132" i="156" s="1"/>
  <c r="G131" i="156"/>
  <c r="E132" i="156"/>
  <c r="F123" i="156"/>
  <c r="F125" i="156" s="1"/>
  <c r="H125" i="156" s="1"/>
  <c r="F124" i="156"/>
  <c r="H124" i="156" s="1"/>
  <c r="G125" i="156"/>
  <c r="D123" i="156"/>
  <c r="D125" i="156" s="1"/>
  <c r="I9" i="156" s="1"/>
  <c r="D124" i="156"/>
  <c r="H123" i="156"/>
  <c r="F116" i="156"/>
  <c r="F117" i="156"/>
  <c r="F118" i="156"/>
  <c r="H118" i="156" s="1"/>
  <c r="G118" i="156"/>
  <c r="E118" i="156"/>
  <c r="D118" i="156"/>
  <c r="H117" i="156"/>
  <c r="H116" i="156"/>
  <c r="F108" i="156"/>
  <c r="F109" i="156"/>
  <c r="F110" i="156"/>
  <c r="H110" i="156" s="1"/>
  <c r="G111" i="156"/>
  <c r="E111" i="156"/>
  <c r="D111" i="156"/>
  <c r="H109" i="156"/>
  <c r="H108" i="156"/>
  <c r="F98" i="156"/>
  <c r="F99" i="156"/>
  <c r="F100" i="156"/>
  <c r="H100" i="156" s="1"/>
  <c r="F101" i="156"/>
  <c r="F102" i="156"/>
  <c r="G103" i="156"/>
  <c r="E103" i="156"/>
  <c r="D103" i="156"/>
  <c r="H102" i="156"/>
  <c r="H101" i="156"/>
  <c r="H99" i="156"/>
  <c r="H98" i="156"/>
  <c r="F88" i="156"/>
  <c r="F89" i="156"/>
  <c r="F90" i="156"/>
  <c r="F91" i="156"/>
  <c r="H91" i="156" s="1"/>
  <c r="F92" i="156"/>
  <c r="H92" i="156" s="1"/>
  <c r="G93" i="156"/>
  <c r="E93" i="156"/>
  <c r="H90" i="156"/>
  <c r="H89" i="156"/>
  <c r="F77" i="156"/>
  <c r="F78" i="156"/>
  <c r="H78" i="156" s="1"/>
  <c r="F79" i="156"/>
  <c r="F80" i="156"/>
  <c r="F81" i="156"/>
  <c r="F82" i="156"/>
  <c r="H82" i="156" s="1"/>
  <c r="F83" i="156"/>
  <c r="H83" i="156" s="1"/>
  <c r="G83" i="156"/>
  <c r="E83" i="156"/>
  <c r="D83" i="156"/>
  <c r="H81" i="156"/>
  <c r="H80" i="156"/>
  <c r="H79" i="156"/>
  <c r="H77" i="156"/>
  <c r="F66" i="156"/>
  <c r="F67" i="156"/>
  <c r="H67" i="156" s="1"/>
  <c r="F68" i="156"/>
  <c r="F69" i="156"/>
  <c r="F70" i="156"/>
  <c r="F71" i="156"/>
  <c r="H71" i="156" s="1"/>
  <c r="G72" i="156"/>
  <c r="E72" i="156"/>
  <c r="D72" i="156"/>
  <c r="H70" i="156"/>
  <c r="H69" i="156"/>
  <c r="H68" i="156"/>
  <c r="H66" i="156"/>
  <c r="H45" i="156"/>
  <c r="H61" i="156" s="1"/>
  <c r="G61" i="156"/>
  <c r="H36" i="156"/>
  <c r="H37" i="156"/>
  <c r="H40" i="156" s="1"/>
  <c r="I6" i="156" s="1"/>
  <c r="H38" i="156"/>
  <c r="H39" i="156"/>
  <c r="H31" i="156"/>
  <c r="I24" i="156"/>
  <c r="I7" i="156"/>
  <c r="F5" i="156"/>
  <c r="H162" i="155"/>
  <c r="G162" i="155"/>
  <c r="G152" i="155"/>
  <c r="H152" i="155"/>
  <c r="G153" i="155"/>
  <c r="G154" i="155" s="1"/>
  <c r="H153" i="155"/>
  <c r="F145" i="155"/>
  <c r="F147" i="155" s="1"/>
  <c r="H147" i="155" s="1"/>
  <c r="F146" i="155"/>
  <c r="H146" i="155" s="1"/>
  <c r="G147" i="155"/>
  <c r="E147" i="155"/>
  <c r="D147" i="155"/>
  <c r="H145" i="155"/>
  <c r="H137" i="155"/>
  <c r="H140" i="155" s="1"/>
  <c r="H138" i="155"/>
  <c r="H139" i="155"/>
  <c r="G140" i="155"/>
  <c r="H132" i="155"/>
  <c r="G130" i="155"/>
  <c r="G131" i="155"/>
  <c r="G132" i="155"/>
  <c r="E132" i="155"/>
  <c r="F123" i="155"/>
  <c r="F124" i="155"/>
  <c r="H124" i="155" s="1"/>
  <c r="F125" i="155"/>
  <c r="H125" i="155" s="1"/>
  <c r="G125" i="155"/>
  <c r="D123" i="155"/>
  <c r="D125" i="155" s="1"/>
  <c r="I9" i="155" s="1"/>
  <c r="D124" i="155"/>
  <c r="H123" i="155"/>
  <c r="F116" i="155"/>
  <c r="F118" i="155" s="1"/>
  <c r="H118" i="155" s="1"/>
  <c r="F117" i="155"/>
  <c r="G118" i="155"/>
  <c r="E118" i="155"/>
  <c r="D118" i="155"/>
  <c r="H117" i="155"/>
  <c r="F108" i="155"/>
  <c r="F109" i="155"/>
  <c r="F110" i="155"/>
  <c r="H110" i="155" s="1"/>
  <c r="F111" i="155"/>
  <c r="H111" i="155" s="1"/>
  <c r="G111" i="155"/>
  <c r="E111" i="155"/>
  <c r="D111" i="155"/>
  <c r="H109" i="155"/>
  <c r="H108" i="155"/>
  <c r="F98" i="155"/>
  <c r="F99" i="155"/>
  <c r="F100" i="155"/>
  <c r="F101" i="155"/>
  <c r="F102" i="155"/>
  <c r="H102" i="155" s="1"/>
  <c r="G103" i="155"/>
  <c r="E103" i="155"/>
  <c r="D103" i="155"/>
  <c r="H101" i="155"/>
  <c r="H100" i="155"/>
  <c r="H99" i="155"/>
  <c r="F88" i="155"/>
  <c r="F89" i="155"/>
  <c r="H89" i="155" s="1"/>
  <c r="F90" i="155"/>
  <c r="F91" i="155"/>
  <c r="H91" i="155" s="1"/>
  <c r="F92" i="155"/>
  <c r="F93" i="155"/>
  <c r="H93" i="155" s="1"/>
  <c r="G93" i="155"/>
  <c r="E93" i="155"/>
  <c r="H92" i="155"/>
  <c r="H90" i="155"/>
  <c r="H88" i="155"/>
  <c r="F77" i="155"/>
  <c r="F78" i="155"/>
  <c r="F79" i="155"/>
  <c r="F80" i="155"/>
  <c r="F81" i="155"/>
  <c r="F82" i="155"/>
  <c r="G83" i="155"/>
  <c r="E83" i="155"/>
  <c r="D83" i="155"/>
  <c r="H82" i="155"/>
  <c r="H81" i="155"/>
  <c r="H79" i="155"/>
  <c r="H78" i="155"/>
  <c r="H77" i="155"/>
  <c r="F66" i="155"/>
  <c r="F67" i="155"/>
  <c r="H67" i="155" s="1"/>
  <c r="F68" i="155"/>
  <c r="F69" i="155"/>
  <c r="F70" i="155"/>
  <c r="F71" i="155"/>
  <c r="H71" i="155" s="1"/>
  <c r="F72" i="155"/>
  <c r="H72" i="155" s="1"/>
  <c r="G72" i="155"/>
  <c r="E72" i="155"/>
  <c r="D72" i="155"/>
  <c r="H70" i="155"/>
  <c r="H69" i="155"/>
  <c r="H68" i="155"/>
  <c r="H66" i="155"/>
  <c r="H45" i="155"/>
  <c r="H61" i="155"/>
  <c r="G61" i="155"/>
  <c r="H36" i="155"/>
  <c r="H37" i="155"/>
  <c r="H38" i="155"/>
  <c r="H39" i="155"/>
  <c r="H31" i="155"/>
  <c r="I5" i="155" s="1"/>
  <c r="I24" i="155"/>
  <c r="I7" i="155"/>
  <c r="I8" i="155"/>
  <c r="F5" i="155"/>
  <c r="H162" i="154"/>
  <c r="G162" i="154"/>
  <c r="G152" i="154"/>
  <c r="G153" i="154"/>
  <c r="H153" i="154"/>
  <c r="F145" i="154"/>
  <c r="F146" i="154"/>
  <c r="H146" i="154" s="1"/>
  <c r="F147" i="154"/>
  <c r="H147" i="154" s="1"/>
  <c r="G147" i="154"/>
  <c r="E147" i="154"/>
  <c r="D147" i="154"/>
  <c r="H145" i="154"/>
  <c r="H137" i="154"/>
  <c r="H140" i="154" s="1"/>
  <c r="H138" i="154"/>
  <c r="H139" i="154"/>
  <c r="G140" i="154"/>
  <c r="H132" i="154"/>
  <c r="G130" i="154"/>
  <c r="G131" i="154"/>
  <c r="G132" i="154"/>
  <c r="E132" i="154"/>
  <c r="F123" i="154"/>
  <c r="F124" i="154"/>
  <c r="H124" i="154" s="1"/>
  <c r="F125" i="154"/>
  <c r="G125" i="154"/>
  <c r="D123" i="154"/>
  <c r="D124" i="154"/>
  <c r="D125" i="154"/>
  <c r="H123" i="154"/>
  <c r="F116" i="154"/>
  <c r="F118" i="154" s="1"/>
  <c r="F117" i="154"/>
  <c r="H117" i="154" s="1"/>
  <c r="G118" i="154"/>
  <c r="H118" i="154"/>
  <c r="E118" i="154"/>
  <c r="D118" i="154"/>
  <c r="H116" i="154"/>
  <c r="F108" i="154"/>
  <c r="H108" i="154" s="1"/>
  <c r="F109" i="154"/>
  <c r="F110" i="154"/>
  <c r="G111" i="154"/>
  <c r="E111" i="154"/>
  <c r="D111" i="154"/>
  <c r="H110" i="154"/>
  <c r="H109" i="154"/>
  <c r="F98" i="154"/>
  <c r="H98" i="154" s="1"/>
  <c r="F99" i="154"/>
  <c r="F100" i="154"/>
  <c r="F101" i="154"/>
  <c r="F102" i="154"/>
  <c r="H102" i="154" s="1"/>
  <c r="G103" i="154"/>
  <c r="E103" i="154"/>
  <c r="D103" i="154"/>
  <c r="H101" i="154"/>
  <c r="H100" i="154"/>
  <c r="H99" i="154"/>
  <c r="F88" i="154"/>
  <c r="F89" i="154"/>
  <c r="H89" i="154" s="1"/>
  <c r="F90" i="154"/>
  <c r="H90" i="154" s="1"/>
  <c r="F91" i="154"/>
  <c r="F92" i="154"/>
  <c r="G93" i="154"/>
  <c r="E93" i="154"/>
  <c r="H92" i="154"/>
  <c r="H91" i="154"/>
  <c r="H88" i="154"/>
  <c r="F77" i="154"/>
  <c r="F78" i="154"/>
  <c r="F79" i="154"/>
  <c r="F80" i="154"/>
  <c r="H80" i="154" s="1"/>
  <c r="F81" i="154"/>
  <c r="H81" i="154" s="1"/>
  <c r="F82" i="154"/>
  <c r="G83" i="154"/>
  <c r="E83" i="154"/>
  <c r="D83" i="154"/>
  <c r="H82" i="154"/>
  <c r="H79" i="154"/>
  <c r="H78" i="154"/>
  <c r="F66" i="154"/>
  <c r="F67" i="154"/>
  <c r="F68" i="154"/>
  <c r="F69" i="154"/>
  <c r="F70" i="154"/>
  <c r="F71" i="154"/>
  <c r="F72" i="154" s="1"/>
  <c r="H72" i="154" s="1"/>
  <c r="G72" i="154"/>
  <c r="E72" i="154"/>
  <c r="D72" i="154"/>
  <c r="H70" i="154"/>
  <c r="H69" i="154"/>
  <c r="H68" i="154"/>
  <c r="H67" i="154"/>
  <c r="H66" i="154"/>
  <c r="H45" i="154"/>
  <c r="H61" i="154"/>
  <c r="G61" i="154"/>
  <c r="H36" i="154"/>
  <c r="H37" i="154"/>
  <c r="H38" i="154"/>
  <c r="H39" i="154"/>
  <c r="H31" i="154"/>
  <c r="I24" i="154"/>
  <c r="I5" i="154"/>
  <c r="I7" i="154"/>
  <c r="I9" i="154"/>
  <c r="F5" i="154"/>
  <c r="H162" i="153"/>
  <c r="G162" i="153"/>
  <c r="G152" i="153"/>
  <c r="H152" i="153" s="1"/>
  <c r="H154" i="153" s="1"/>
  <c r="G153" i="153"/>
  <c r="H153" i="153"/>
  <c r="F145" i="153"/>
  <c r="F146" i="153"/>
  <c r="H146" i="153" s="1"/>
  <c r="F147" i="153"/>
  <c r="H147" i="153" s="1"/>
  <c r="G147" i="153"/>
  <c r="E147" i="153"/>
  <c r="D147" i="153"/>
  <c r="H145" i="153"/>
  <c r="H137" i="153"/>
  <c r="H140" i="153" s="1"/>
  <c r="H138" i="153"/>
  <c r="H139" i="153"/>
  <c r="G140" i="153"/>
  <c r="H132" i="153"/>
  <c r="G130" i="153"/>
  <c r="G131" i="153"/>
  <c r="G132" i="153"/>
  <c r="E132" i="153"/>
  <c r="F123" i="153"/>
  <c r="H123" i="153" s="1"/>
  <c r="F124" i="153"/>
  <c r="F125" i="153"/>
  <c r="H125" i="153" s="1"/>
  <c r="G125" i="153"/>
  <c r="D123" i="153"/>
  <c r="D124" i="153"/>
  <c r="D125" i="153"/>
  <c r="H124" i="153"/>
  <c r="F116" i="153"/>
  <c r="F118" i="153" s="1"/>
  <c r="H118" i="153" s="1"/>
  <c r="F117" i="153"/>
  <c r="H117" i="153" s="1"/>
  <c r="G118" i="153"/>
  <c r="E118" i="153"/>
  <c r="D118" i="153"/>
  <c r="H116" i="153"/>
  <c r="F108" i="153"/>
  <c r="H108" i="153" s="1"/>
  <c r="F109" i="153"/>
  <c r="F110" i="153"/>
  <c r="G111" i="153"/>
  <c r="E111" i="153"/>
  <c r="D111" i="153"/>
  <c r="H110" i="153"/>
  <c r="H109" i="153"/>
  <c r="F98" i="153"/>
  <c r="H98" i="153" s="1"/>
  <c r="F99" i="153"/>
  <c r="F100" i="153"/>
  <c r="F101" i="153"/>
  <c r="F102" i="153"/>
  <c r="H102" i="153" s="1"/>
  <c r="F103" i="153"/>
  <c r="H103" i="153" s="1"/>
  <c r="G103" i="153"/>
  <c r="E103" i="153"/>
  <c r="D103" i="153"/>
  <c r="H101" i="153"/>
  <c r="H100" i="153"/>
  <c r="H99" i="153"/>
  <c r="F88" i="153"/>
  <c r="F89" i="153"/>
  <c r="H89" i="153" s="1"/>
  <c r="F90" i="153"/>
  <c r="H90" i="153" s="1"/>
  <c r="F91" i="153"/>
  <c r="F92" i="153"/>
  <c r="G93" i="153"/>
  <c r="E93" i="153"/>
  <c r="H92" i="153"/>
  <c r="H91" i="153"/>
  <c r="H88" i="153"/>
  <c r="F77" i="153"/>
  <c r="F83" i="153" s="1"/>
  <c r="H83" i="153" s="1"/>
  <c r="F78" i="153"/>
  <c r="F79" i="153"/>
  <c r="F80" i="153"/>
  <c r="H80" i="153" s="1"/>
  <c r="F81" i="153"/>
  <c r="F82" i="153"/>
  <c r="G83" i="153"/>
  <c r="E83" i="153"/>
  <c r="D83" i="153"/>
  <c r="H82" i="153"/>
  <c r="H81" i="153"/>
  <c r="H79" i="153"/>
  <c r="H78" i="153"/>
  <c r="H77" i="153"/>
  <c r="F66" i="153"/>
  <c r="F67" i="153"/>
  <c r="F68" i="153"/>
  <c r="F69" i="153"/>
  <c r="H69" i="153" s="1"/>
  <c r="F70" i="153"/>
  <c r="F71" i="153"/>
  <c r="G72" i="153"/>
  <c r="E72" i="153"/>
  <c r="D72" i="153"/>
  <c r="H71" i="153"/>
  <c r="H70" i="153"/>
  <c r="H68" i="153"/>
  <c r="H67" i="153"/>
  <c r="H66" i="153"/>
  <c r="H45" i="153"/>
  <c r="H61" i="153"/>
  <c r="G61" i="153"/>
  <c r="H36" i="153"/>
  <c r="H37" i="153"/>
  <c r="H38" i="153"/>
  <c r="H40" i="153" s="1"/>
  <c r="H39" i="153"/>
  <c r="H31" i="153"/>
  <c r="I24" i="153"/>
  <c r="I5" i="153"/>
  <c r="I7" i="153"/>
  <c r="I9" i="153"/>
  <c r="F5" i="153"/>
  <c r="H162" i="152"/>
  <c r="G162" i="152"/>
  <c r="G152" i="152"/>
  <c r="H152" i="152"/>
  <c r="G153" i="152"/>
  <c r="H153" i="152" s="1"/>
  <c r="G154" i="152"/>
  <c r="F145" i="152"/>
  <c r="F146" i="152"/>
  <c r="F147" i="152"/>
  <c r="H147" i="152" s="1"/>
  <c r="G147" i="152"/>
  <c r="E147" i="152"/>
  <c r="D147" i="152"/>
  <c r="H146" i="152"/>
  <c r="H145" i="152"/>
  <c r="H137" i="152"/>
  <c r="H138" i="152"/>
  <c r="H140" i="152" s="1"/>
  <c r="H139" i="152"/>
  <c r="G140" i="152"/>
  <c r="H132" i="152"/>
  <c r="G130" i="152"/>
  <c r="G132" i="152" s="1"/>
  <c r="G131" i="152"/>
  <c r="E132" i="152"/>
  <c r="F123" i="152"/>
  <c r="H123" i="152" s="1"/>
  <c r="F124" i="152"/>
  <c r="G125" i="152"/>
  <c r="D123" i="152"/>
  <c r="D124" i="152"/>
  <c r="D125" i="152"/>
  <c r="H124" i="152"/>
  <c r="F116" i="152"/>
  <c r="F117" i="152"/>
  <c r="H117" i="152" s="1"/>
  <c r="F118" i="152"/>
  <c r="H118" i="152" s="1"/>
  <c r="G118" i="152"/>
  <c r="E118" i="152"/>
  <c r="D118" i="152"/>
  <c r="H116" i="152"/>
  <c r="F108" i="152"/>
  <c r="H108" i="152" s="1"/>
  <c r="F109" i="152"/>
  <c r="F110" i="152"/>
  <c r="G111" i="152"/>
  <c r="E111" i="152"/>
  <c r="D111" i="152"/>
  <c r="H110" i="152"/>
  <c r="H109" i="152"/>
  <c r="F98" i="152"/>
  <c r="F99" i="152"/>
  <c r="F100" i="152"/>
  <c r="H100" i="152" s="1"/>
  <c r="F101" i="152"/>
  <c r="F102" i="152"/>
  <c r="G103" i="152"/>
  <c r="E103" i="152"/>
  <c r="D103" i="152"/>
  <c r="H102" i="152"/>
  <c r="H101" i="152"/>
  <c r="H99" i="152"/>
  <c r="H98" i="152"/>
  <c r="F88" i="152"/>
  <c r="F93" i="152" s="1"/>
  <c r="H93" i="152" s="1"/>
  <c r="F89" i="152"/>
  <c r="F90" i="152"/>
  <c r="F91" i="152"/>
  <c r="H91" i="152" s="1"/>
  <c r="F92" i="152"/>
  <c r="H92" i="152" s="1"/>
  <c r="G93" i="152"/>
  <c r="E93" i="152"/>
  <c r="H90" i="152"/>
  <c r="H89" i="152"/>
  <c r="F77" i="152"/>
  <c r="F83" i="152" s="1"/>
  <c r="H83" i="152" s="1"/>
  <c r="F78" i="152"/>
  <c r="H78" i="152" s="1"/>
  <c r="F79" i="152"/>
  <c r="F80" i="152"/>
  <c r="F81" i="152"/>
  <c r="F82" i="152"/>
  <c r="H82" i="152" s="1"/>
  <c r="G83" i="152"/>
  <c r="E83" i="152"/>
  <c r="D83" i="152"/>
  <c r="I8" i="152" s="1"/>
  <c r="H81" i="152"/>
  <c r="H80" i="152"/>
  <c r="H79" i="152"/>
  <c r="H77" i="152"/>
  <c r="F66" i="152"/>
  <c r="F72" i="152" s="1"/>
  <c r="H72" i="152" s="1"/>
  <c r="F67" i="152"/>
  <c r="F68" i="152"/>
  <c r="F69" i="152"/>
  <c r="H69" i="152" s="1"/>
  <c r="F70" i="152"/>
  <c r="F71" i="152"/>
  <c r="G72" i="152"/>
  <c r="E72" i="152"/>
  <c r="D72" i="152"/>
  <c r="H71" i="152"/>
  <c r="H70" i="152"/>
  <c r="H68" i="152"/>
  <c r="H67" i="152"/>
  <c r="H66" i="152"/>
  <c r="H45" i="152"/>
  <c r="H61" i="152" s="1"/>
  <c r="G61" i="152"/>
  <c r="H36" i="152"/>
  <c r="H37" i="152"/>
  <c r="H38" i="152"/>
  <c r="H39" i="152"/>
  <c r="H40" i="152"/>
  <c r="H31" i="152"/>
  <c r="I24" i="152"/>
  <c r="I5" i="152"/>
  <c r="I6" i="152"/>
  <c r="I7" i="152"/>
  <c r="F5" i="152"/>
  <c r="H162" i="151"/>
  <c r="G162" i="151"/>
  <c r="G152" i="151"/>
  <c r="H152" i="151"/>
  <c r="H154" i="151" s="1"/>
  <c r="G153" i="151"/>
  <c r="H153" i="151" s="1"/>
  <c r="F145" i="151"/>
  <c r="F147" i="151" s="1"/>
  <c r="H147" i="151" s="1"/>
  <c r="F146" i="151"/>
  <c r="G147" i="151"/>
  <c r="E147" i="151"/>
  <c r="D147" i="151"/>
  <c r="H146" i="151"/>
  <c r="H145" i="151"/>
  <c r="H137" i="151"/>
  <c r="H138" i="151"/>
  <c r="H139" i="151"/>
  <c r="H140" i="151"/>
  <c r="G140" i="151"/>
  <c r="H132" i="151"/>
  <c r="G130" i="151"/>
  <c r="G132" i="151" s="1"/>
  <c r="G131" i="151"/>
  <c r="E132" i="151"/>
  <c r="F123" i="151"/>
  <c r="F125" i="151" s="1"/>
  <c r="H125" i="151" s="1"/>
  <c r="F124" i="151"/>
  <c r="H124" i="151" s="1"/>
  <c r="G125" i="151"/>
  <c r="D123" i="151"/>
  <c r="D125" i="151" s="1"/>
  <c r="D124" i="151"/>
  <c r="H123" i="151"/>
  <c r="F116" i="151"/>
  <c r="F117" i="151"/>
  <c r="F118" i="151"/>
  <c r="H118" i="151" s="1"/>
  <c r="G118" i="151"/>
  <c r="E118" i="151"/>
  <c r="D118" i="151"/>
  <c r="I9" i="151" s="1"/>
  <c r="H117" i="151"/>
  <c r="H116" i="151"/>
  <c r="F108" i="151"/>
  <c r="F109" i="151"/>
  <c r="F111" i="151" s="1"/>
  <c r="H111" i="151" s="1"/>
  <c r="F110" i="151"/>
  <c r="H110" i="151" s="1"/>
  <c r="G111" i="151"/>
  <c r="E111" i="151"/>
  <c r="D111" i="151"/>
  <c r="H109" i="151"/>
  <c r="H108" i="151"/>
  <c r="F98" i="151"/>
  <c r="F103" i="151" s="1"/>
  <c r="H103" i="151" s="1"/>
  <c r="F99" i="151"/>
  <c r="F100" i="151"/>
  <c r="H100" i="151" s="1"/>
  <c r="F101" i="151"/>
  <c r="F102" i="151"/>
  <c r="G103" i="151"/>
  <c r="E103" i="151"/>
  <c r="D103" i="151"/>
  <c r="H102" i="151"/>
  <c r="H101" i="151"/>
  <c r="H99" i="151"/>
  <c r="H98" i="151"/>
  <c r="F88" i="151"/>
  <c r="F93" i="151" s="1"/>
  <c r="H93" i="151" s="1"/>
  <c r="F89" i="151"/>
  <c r="F90" i="151"/>
  <c r="F91" i="151"/>
  <c r="H91" i="151" s="1"/>
  <c r="F92" i="151"/>
  <c r="H92" i="151" s="1"/>
  <c r="G93" i="151"/>
  <c r="E93" i="151"/>
  <c r="H90" i="151"/>
  <c r="H89" i="151"/>
  <c r="F77" i="151"/>
  <c r="F78" i="151"/>
  <c r="H78" i="151" s="1"/>
  <c r="F79" i="151"/>
  <c r="F80" i="151"/>
  <c r="F81" i="151"/>
  <c r="F82" i="151"/>
  <c r="H82" i="151" s="1"/>
  <c r="F83" i="151"/>
  <c r="H83" i="151" s="1"/>
  <c r="G83" i="151"/>
  <c r="E83" i="151"/>
  <c r="D83" i="151"/>
  <c r="H81" i="151"/>
  <c r="H80" i="151"/>
  <c r="H79" i="151"/>
  <c r="H77" i="151"/>
  <c r="F66" i="151"/>
  <c r="F72" i="151" s="1"/>
  <c r="H72" i="151" s="1"/>
  <c r="F67" i="151"/>
  <c r="H67" i="151" s="1"/>
  <c r="F68" i="151"/>
  <c r="F69" i="151"/>
  <c r="F70" i="151"/>
  <c r="F71" i="151"/>
  <c r="H71" i="151" s="1"/>
  <c r="G72" i="151"/>
  <c r="E72" i="151"/>
  <c r="D72" i="151"/>
  <c r="H70" i="151"/>
  <c r="H69" i="151"/>
  <c r="H68" i="151"/>
  <c r="H66" i="151"/>
  <c r="H45" i="151"/>
  <c r="H61" i="151" s="1"/>
  <c r="G61" i="151"/>
  <c r="H36" i="151"/>
  <c r="H37" i="151"/>
  <c r="H40" i="151" s="1"/>
  <c r="I6" i="151" s="1"/>
  <c r="H38" i="151"/>
  <c r="H39" i="151"/>
  <c r="H31" i="151"/>
  <c r="I5" i="151" s="1"/>
  <c r="I24" i="151"/>
  <c r="I7" i="151"/>
  <c r="F5" i="151"/>
  <c r="H162" i="162"/>
  <c r="G162" i="162"/>
  <c r="G152" i="162"/>
  <c r="H152" i="162" s="1"/>
  <c r="H154" i="162" s="1"/>
  <c r="G153" i="162"/>
  <c r="H153" i="162"/>
  <c r="F145" i="162"/>
  <c r="F147" i="162" s="1"/>
  <c r="H147" i="162" s="1"/>
  <c r="F146" i="162"/>
  <c r="H146" i="162" s="1"/>
  <c r="G147" i="162"/>
  <c r="E147" i="162"/>
  <c r="D147" i="162"/>
  <c r="H145" i="162"/>
  <c r="H137" i="162"/>
  <c r="H140" i="162" s="1"/>
  <c r="H138" i="162"/>
  <c r="H139" i="162"/>
  <c r="G140" i="162"/>
  <c r="H132" i="162"/>
  <c r="G130" i="162"/>
  <c r="G131" i="162"/>
  <c r="G132" i="162"/>
  <c r="E132" i="162"/>
  <c r="F123" i="162"/>
  <c r="F124" i="162"/>
  <c r="H124" i="162" s="1"/>
  <c r="F125" i="162"/>
  <c r="H125" i="162" s="1"/>
  <c r="G125" i="162"/>
  <c r="D123" i="162"/>
  <c r="D125" i="162" s="1"/>
  <c r="I9" i="162" s="1"/>
  <c r="D124" i="162"/>
  <c r="H123" i="162"/>
  <c r="F116" i="162"/>
  <c r="F118" i="162" s="1"/>
  <c r="H118" i="162" s="1"/>
  <c r="F117" i="162"/>
  <c r="G118" i="162"/>
  <c r="E118" i="162"/>
  <c r="D118" i="162"/>
  <c r="H117" i="162"/>
  <c r="H116" i="162"/>
  <c r="F108" i="162"/>
  <c r="F109" i="162"/>
  <c r="F110" i="162"/>
  <c r="H110" i="162" s="1"/>
  <c r="F111" i="162"/>
  <c r="H111" i="162" s="1"/>
  <c r="G111" i="162"/>
  <c r="E111" i="162"/>
  <c r="D111" i="162"/>
  <c r="H109" i="162"/>
  <c r="H108" i="162"/>
  <c r="F98" i="162"/>
  <c r="F103" i="162" s="1"/>
  <c r="H103" i="162" s="1"/>
  <c r="F99" i="162"/>
  <c r="F100" i="162"/>
  <c r="F101" i="162"/>
  <c r="F102" i="162"/>
  <c r="H102" i="162" s="1"/>
  <c r="G103" i="162"/>
  <c r="E103" i="162"/>
  <c r="D103" i="162"/>
  <c r="H101" i="162"/>
  <c r="H100" i="162"/>
  <c r="H99" i="162"/>
  <c r="F88" i="162"/>
  <c r="F89" i="162"/>
  <c r="H89" i="162" s="1"/>
  <c r="F90" i="162"/>
  <c r="H90" i="162" s="1"/>
  <c r="F91" i="162"/>
  <c r="F92" i="162"/>
  <c r="F93" i="162"/>
  <c r="H93" i="162" s="1"/>
  <c r="G93" i="162"/>
  <c r="E93" i="162"/>
  <c r="H92" i="162"/>
  <c r="H91" i="162"/>
  <c r="H88" i="162"/>
  <c r="F77" i="162"/>
  <c r="F78" i="162"/>
  <c r="F79" i="162"/>
  <c r="F80" i="162"/>
  <c r="H80" i="162" s="1"/>
  <c r="F81" i="162"/>
  <c r="F82" i="162"/>
  <c r="G83" i="162"/>
  <c r="E83" i="162"/>
  <c r="D83" i="162"/>
  <c r="H82" i="162"/>
  <c r="H81" i="162"/>
  <c r="H79" i="162"/>
  <c r="H78" i="162"/>
  <c r="H77" i="162"/>
  <c r="F66" i="162"/>
  <c r="F67" i="162"/>
  <c r="H67" i="162" s="1"/>
  <c r="F68" i="162"/>
  <c r="F69" i="162"/>
  <c r="F70" i="162"/>
  <c r="F71" i="162"/>
  <c r="H71" i="162" s="1"/>
  <c r="F72" i="162"/>
  <c r="H72" i="162" s="1"/>
  <c r="G72" i="162"/>
  <c r="E72" i="162"/>
  <c r="D72" i="162"/>
  <c r="H70" i="162"/>
  <c r="H69" i="162"/>
  <c r="H68" i="162"/>
  <c r="H66" i="162"/>
  <c r="H45" i="162"/>
  <c r="H61" i="162" s="1"/>
  <c r="H46" i="162"/>
  <c r="G61" i="162"/>
  <c r="H36" i="162"/>
  <c r="H37" i="162"/>
  <c r="H40" i="162" s="1"/>
  <c r="I6" i="162" s="1"/>
  <c r="H38" i="162"/>
  <c r="H39" i="162"/>
  <c r="H31" i="162"/>
  <c r="I5" i="162" s="1"/>
  <c r="I24" i="162"/>
  <c r="I7" i="162"/>
  <c r="F5" i="162"/>
  <c r="H162" i="161"/>
  <c r="G162" i="161"/>
  <c r="G152" i="161"/>
  <c r="H152" i="161" s="1"/>
  <c r="H154" i="161" s="1"/>
  <c r="G153" i="161"/>
  <c r="H153" i="161"/>
  <c r="F145" i="161"/>
  <c r="F147" i="161" s="1"/>
  <c r="H147" i="161" s="1"/>
  <c r="F146" i="161"/>
  <c r="H146" i="161" s="1"/>
  <c r="G147" i="161"/>
  <c r="E147" i="161"/>
  <c r="D147" i="161"/>
  <c r="H145" i="161"/>
  <c r="H137" i="161"/>
  <c r="H140" i="161" s="1"/>
  <c r="H138" i="161"/>
  <c r="H139" i="161"/>
  <c r="G140" i="161"/>
  <c r="H132" i="161"/>
  <c r="G130" i="161"/>
  <c r="G131" i="161"/>
  <c r="G132" i="161"/>
  <c r="E132" i="161"/>
  <c r="F123" i="161"/>
  <c r="F124" i="161"/>
  <c r="H124" i="161" s="1"/>
  <c r="F125" i="161"/>
  <c r="H125" i="161" s="1"/>
  <c r="G125" i="161"/>
  <c r="D123" i="161"/>
  <c r="D125" i="161" s="1"/>
  <c r="I9" i="161" s="1"/>
  <c r="D124" i="161"/>
  <c r="H123" i="161"/>
  <c r="F116" i="161"/>
  <c r="F118" i="161" s="1"/>
  <c r="F117" i="161"/>
  <c r="G118" i="161"/>
  <c r="H118" i="161"/>
  <c r="E118" i="161"/>
  <c r="D118" i="161"/>
  <c r="H117" i="161"/>
  <c r="H116" i="161"/>
  <c r="F108" i="161"/>
  <c r="F109" i="161"/>
  <c r="F110" i="161"/>
  <c r="H110" i="161" s="1"/>
  <c r="F111" i="161"/>
  <c r="H111" i="161" s="1"/>
  <c r="G111" i="161"/>
  <c r="E111" i="161"/>
  <c r="D111" i="161"/>
  <c r="H109" i="161"/>
  <c r="H108" i="161"/>
  <c r="F98" i="161"/>
  <c r="F99" i="161"/>
  <c r="F100" i="161"/>
  <c r="F101" i="161"/>
  <c r="F102" i="161"/>
  <c r="H102" i="161" s="1"/>
  <c r="G103" i="161"/>
  <c r="E103" i="161"/>
  <c r="D103" i="161"/>
  <c r="H101" i="161"/>
  <c r="H100" i="161"/>
  <c r="H99" i="161"/>
  <c r="F88" i="161"/>
  <c r="F89" i="161"/>
  <c r="H89" i="161" s="1"/>
  <c r="F90" i="161"/>
  <c r="H90" i="161" s="1"/>
  <c r="F91" i="161"/>
  <c r="F92" i="161"/>
  <c r="F93" i="161"/>
  <c r="H93" i="161" s="1"/>
  <c r="G93" i="161"/>
  <c r="E93" i="161"/>
  <c r="H92" i="161"/>
  <c r="H91" i="161"/>
  <c r="H88" i="161"/>
  <c r="F77" i="161"/>
  <c r="F78" i="161"/>
  <c r="F79" i="161"/>
  <c r="F80" i="161"/>
  <c r="F81" i="161"/>
  <c r="F82" i="161"/>
  <c r="G83" i="161"/>
  <c r="E83" i="161"/>
  <c r="D83" i="161"/>
  <c r="H82" i="161"/>
  <c r="H81" i="161"/>
  <c r="H79" i="161"/>
  <c r="H78" i="161"/>
  <c r="H77" i="161"/>
  <c r="F66" i="161"/>
  <c r="F67" i="161"/>
  <c r="H67" i="161" s="1"/>
  <c r="F68" i="161"/>
  <c r="H68" i="161" s="1"/>
  <c r="F69" i="161"/>
  <c r="F70" i="161"/>
  <c r="F71" i="161"/>
  <c r="H71" i="161" s="1"/>
  <c r="F72" i="161"/>
  <c r="H72" i="161" s="1"/>
  <c r="G72" i="161"/>
  <c r="E72" i="161"/>
  <c r="D72" i="161"/>
  <c r="H70" i="161"/>
  <c r="H69" i="161"/>
  <c r="H66" i="161"/>
  <c r="H45" i="161"/>
  <c r="H61" i="161"/>
  <c r="G61" i="161"/>
  <c r="H36" i="161"/>
  <c r="H37" i="161"/>
  <c r="H40" i="161" s="1"/>
  <c r="I6" i="161" s="1"/>
  <c r="H38" i="161"/>
  <c r="H39" i="161"/>
  <c r="H31" i="161"/>
  <c r="I5" i="161" s="1"/>
  <c r="I24" i="161"/>
  <c r="I7" i="161"/>
  <c r="F5" i="161"/>
  <c r="G131" i="160"/>
  <c r="F124" i="160"/>
  <c r="H124" i="160"/>
  <c r="D124" i="160"/>
  <c r="F117" i="160"/>
  <c r="H117" i="160"/>
  <c r="F123" i="160"/>
  <c r="F125" i="160" s="1"/>
  <c r="H125" i="160" s="1"/>
  <c r="H162" i="160"/>
  <c r="G162" i="160"/>
  <c r="G152" i="160"/>
  <c r="H152" i="160"/>
  <c r="G153" i="160"/>
  <c r="H153" i="160" s="1"/>
  <c r="G154" i="160"/>
  <c r="F145" i="160"/>
  <c r="F146" i="160"/>
  <c r="F147" i="160"/>
  <c r="H147" i="160" s="1"/>
  <c r="G147" i="160"/>
  <c r="E147" i="160"/>
  <c r="D147" i="160"/>
  <c r="H146" i="160"/>
  <c r="H145" i="160"/>
  <c r="H137" i="160"/>
  <c r="H138" i="160"/>
  <c r="H139" i="160"/>
  <c r="G140" i="160"/>
  <c r="H132" i="160"/>
  <c r="G130" i="160"/>
  <c r="G132" i="160" s="1"/>
  <c r="E132" i="160"/>
  <c r="G125" i="160"/>
  <c r="D123" i="160"/>
  <c r="D125" i="160"/>
  <c r="H123" i="160"/>
  <c r="F116" i="160"/>
  <c r="F118" i="160" s="1"/>
  <c r="G118" i="160"/>
  <c r="H118" i="160"/>
  <c r="E118" i="160"/>
  <c r="D118" i="160"/>
  <c r="F108" i="160"/>
  <c r="F109" i="160"/>
  <c r="F110" i="160"/>
  <c r="G111" i="160"/>
  <c r="E111" i="160"/>
  <c r="D111" i="160"/>
  <c r="H110" i="160"/>
  <c r="H109" i="160"/>
  <c r="F98" i="160"/>
  <c r="F99" i="160"/>
  <c r="H99" i="160" s="1"/>
  <c r="F100" i="160"/>
  <c r="F101" i="160"/>
  <c r="F102" i="160"/>
  <c r="F103" i="160"/>
  <c r="H103" i="160" s="1"/>
  <c r="G103" i="160"/>
  <c r="E103" i="160"/>
  <c r="D103" i="160"/>
  <c r="H102" i="160"/>
  <c r="H101" i="160"/>
  <c r="H100" i="160"/>
  <c r="H98" i="160"/>
  <c r="F88" i="160"/>
  <c r="F89" i="160"/>
  <c r="H89" i="160" s="1"/>
  <c r="F90" i="160"/>
  <c r="F91" i="160"/>
  <c r="F92" i="160"/>
  <c r="G93" i="160"/>
  <c r="E93" i="160"/>
  <c r="H92" i="160"/>
  <c r="H91" i="160"/>
  <c r="H88" i="160"/>
  <c r="F77" i="160"/>
  <c r="F78" i="160"/>
  <c r="F79" i="160"/>
  <c r="F80" i="160"/>
  <c r="H80" i="160" s="1"/>
  <c r="F81" i="160"/>
  <c r="F82" i="160"/>
  <c r="G83" i="160"/>
  <c r="E83" i="160"/>
  <c r="D83" i="160"/>
  <c r="H82" i="160"/>
  <c r="H81" i="160"/>
  <c r="H79" i="160"/>
  <c r="H78" i="160"/>
  <c r="H77" i="160"/>
  <c r="F66" i="160"/>
  <c r="F67" i="160"/>
  <c r="F68" i="160"/>
  <c r="H68" i="160" s="1"/>
  <c r="F69" i="160"/>
  <c r="H69" i="160" s="1"/>
  <c r="F70" i="160"/>
  <c r="F71" i="160"/>
  <c r="F72" i="160"/>
  <c r="H72" i="160" s="1"/>
  <c r="G72" i="160"/>
  <c r="E72" i="160"/>
  <c r="D72" i="160"/>
  <c r="I8" i="160" s="1"/>
  <c r="H71" i="160"/>
  <c r="H70" i="160"/>
  <c r="H67" i="160"/>
  <c r="H66" i="160"/>
  <c r="H45" i="160"/>
  <c r="H61" i="160"/>
  <c r="G61" i="160"/>
  <c r="H36" i="160"/>
  <c r="H37" i="160"/>
  <c r="H38" i="160"/>
  <c r="H40" i="160" s="1"/>
  <c r="H39" i="160"/>
  <c r="H31" i="160"/>
  <c r="I24" i="160"/>
  <c r="F5" i="160" s="1"/>
  <c r="I5" i="160"/>
  <c r="I7" i="160"/>
  <c r="I9" i="160"/>
  <c r="D118" i="1"/>
  <c r="E118" i="1"/>
  <c r="F116" i="1"/>
  <c r="F118" i="1" s="1"/>
  <c r="H118" i="1" s="1"/>
  <c r="G118" i="1"/>
  <c r="H31" i="1"/>
  <c r="H36" i="1"/>
  <c r="H37" i="1"/>
  <c r="H38" i="1"/>
  <c r="H40" i="1" s="1"/>
  <c r="H39" i="1"/>
  <c r="H45" i="1"/>
  <c r="H46" i="1"/>
  <c r="H61" i="1" s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G83" i="1"/>
  <c r="G93" i="1"/>
  <c r="G103" i="1"/>
  <c r="G111" i="1"/>
  <c r="G125" i="1"/>
  <c r="H132" i="1"/>
  <c r="H137" i="1"/>
  <c r="H138" i="1"/>
  <c r="H139" i="1"/>
  <c r="H140" i="1"/>
  <c r="G147" i="1"/>
  <c r="G152" i="1"/>
  <c r="H152" i="1"/>
  <c r="G153" i="1"/>
  <c r="G154" i="1" s="1"/>
  <c r="H162" i="1"/>
  <c r="G72" i="1"/>
  <c r="D83" i="1"/>
  <c r="D103" i="1"/>
  <c r="I8" i="1" s="1"/>
  <c r="D111" i="1"/>
  <c r="G140" i="1"/>
  <c r="D147" i="1"/>
  <c r="G162" i="1"/>
  <c r="D72" i="1"/>
  <c r="E72" i="1"/>
  <c r="F66" i="1"/>
  <c r="F72" i="1" s="1"/>
  <c r="H72" i="1" s="1"/>
  <c r="F67" i="1"/>
  <c r="F68" i="1"/>
  <c r="F69" i="1"/>
  <c r="F70" i="1"/>
  <c r="F71" i="1"/>
  <c r="E83" i="1"/>
  <c r="F77" i="1"/>
  <c r="F83" i="1" s="1"/>
  <c r="H83" i="1" s="1"/>
  <c r="F78" i="1"/>
  <c r="F79" i="1"/>
  <c r="F80" i="1"/>
  <c r="F81" i="1"/>
  <c r="F82" i="1"/>
  <c r="F88" i="1"/>
  <c r="F89" i="1"/>
  <c r="F90" i="1"/>
  <c r="F91" i="1"/>
  <c r="F92" i="1"/>
  <c r="F93" i="1"/>
  <c r="F98" i="1"/>
  <c r="F103" i="1" s="1"/>
  <c r="H103" i="1" s="1"/>
  <c r="F99" i="1"/>
  <c r="F100" i="1"/>
  <c r="F101" i="1"/>
  <c r="F102" i="1"/>
  <c r="F108" i="1"/>
  <c r="F111" i="1" s="1"/>
  <c r="H111" i="1" s="1"/>
  <c r="F109" i="1"/>
  <c r="H109" i="1" s="1"/>
  <c r="F110" i="1"/>
  <c r="F123" i="1"/>
  <c r="F125" i="1"/>
  <c r="H125" i="1" s="1"/>
  <c r="E132" i="1"/>
  <c r="F145" i="1"/>
  <c r="F146" i="1"/>
  <c r="F147" i="1"/>
  <c r="H147" i="1" s="1"/>
  <c r="H71" i="1"/>
  <c r="H70" i="1"/>
  <c r="H69" i="1"/>
  <c r="H68" i="1"/>
  <c r="H67" i="1"/>
  <c r="H66" i="1"/>
  <c r="G130" i="1"/>
  <c r="G132" i="1" s="1"/>
  <c r="D123" i="1"/>
  <c r="D125" i="1"/>
  <c r="I9" i="1" s="1"/>
  <c r="I5" i="1"/>
  <c r="E93" i="1"/>
  <c r="I7" i="1" s="1"/>
  <c r="I24" i="1"/>
  <c r="F5" i="1" s="1"/>
  <c r="H79" i="1"/>
  <c r="H78" i="1"/>
  <c r="H77" i="1"/>
  <c r="G61" i="1"/>
  <c r="E147" i="1"/>
  <c r="H146" i="1"/>
  <c r="H145" i="1"/>
  <c r="H123" i="1"/>
  <c r="H116" i="1"/>
  <c r="E111" i="1"/>
  <c r="H110" i="1"/>
  <c r="H108" i="1"/>
  <c r="E103" i="1"/>
  <c r="H102" i="1"/>
  <c r="H101" i="1"/>
  <c r="H100" i="1"/>
  <c r="H99" i="1"/>
  <c r="H98" i="1"/>
  <c r="H93" i="1"/>
  <c r="H92" i="1"/>
  <c r="H91" i="1"/>
  <c r="H90" i="1"/>
  <c r="H89" i="1"/>
  <c r="H88" i="1"/>
  <c r="H82" i="1"/>
  <c r="H81" i="1"/>
  <c r="H80" i="1"/>
  <c r="F116" i="27"/>
  <c r="G147" i="27"/>
  <c r="F147" i="27"/>
  <c r="F137" i="27"/>
  <c r="G137" i="27"/>
  <c r="F138" i="27"/>
  <c r="F139" i="27" s="1"/>
  <c r="G8" i="27" s="1"/>
  <c r="G132" i="27"/>
  <c r="F130" i="27"/>
  <c r="F131" i="27"/>
  <c r="F132" i="27"/>
  <c r="E132" i="27"/>
  <c r="D132" i="27"/>
  <c r="G122" i="27"/>
  <c r="G123" i="27"/>
  <c r="G125" i="27" s="1"/>
  <c r="G124" i="27"/>
  <c r="F125" i="27"/>
  <c r="G117" i="27"/>
  <c r="F114" i="27"/>
  <c r="F117" i="27" s="1"/>
  <c r="G9" i="27" s="1"/>
  <c r="F115" i="27"/>
  <c r="D117" i="27"/>
  <c r="G109" i="27"/>
  <c r="F106" i="27"/>
  <c r="F107" i="27"/>
  <c r="F108" i="27"/>
  <c r="F109" i="27"/>
  <c r="D106" i="27"/>
  <c r="D107" i="27"/>
  <c r="D108" i="27"/>
  <c r="D109" i="27"/>
  <c r="G101" i="27"/>
  <c r="F98" i="27"/>
  <c r="F101" i="27" s="1"/>
  <c r="F99" i="27"/>
  <c r="F100" i="27"/>
  <c r="E101" i="27"/>
  <c r="D101" i="27"/>
  <c r="G93" i="27"/>
  <c r="F90" i="27"/>
  <c r="F91" i="27"/>
  <c r="F92" i="27"/>
  <c r="F93" i="27"/>
  <c r="E93" i="27"/>
  <c r="D93" i="27"/>
  <c r="G85" i="27"/>
  <c r="F80" i="27"/>
  <c r="F85" i="27" s="1"/>
  <c r="F81" i="27"/>
  <c r="F82" i="27"/>
  <c r="F83" i="27"/>
  <c r="F84" i="27"/>
  <c r="E85" i="27"/>
  <c r="D85" i="27"/>
  <c r="G75" i="27"/>
  <c r="F70" i="27"/>
  <c r="F71" i="27"/>
  <c r="F72" i="27"/>
  <c r="F73" i="27"/>
  <c r="F75" i="27" s="1"/>
  <c r="F74" i="27"/>
  <c r="E75" i="27"/>
  <c r="G65" i="27"/>
  <c r="F59" i="27"/>
  <c r="F60" i="27"/>
  <c r="F65" i="27" s="1"/>
  <c r="F61" i="27"/>
  <c r="F62" i="27"/>
  <c r="F63" i="27"/>
  <c r="F64" i="27"/>
  <c r="D65" i="27"/>
  <c r="G44" i="27"/>
  <c r="G45" i="27"/>
  <c r="G54" i="27" s="1"/>
  <c r="G46" i="27"/>
  <c r="G47" i="27"/>
  <c r="G48" i="27"/>
  <c r="G49" i="27"/>
  <c r="G50" i="27"/>
  <c r="G51" i="27"/>
  <c r="G52" i="27"/>
  <c r="G53" i="27"/>
  <c r="F54" i="27"/>
  <c r="G35" i="27"/>
  <c r="G36" i="27"/>
  <c r="G39" i="27" s="1"/>
  <c r="G37" i="27"/>
  <c r="G38" i="27"/>
  <c r="G30" i="27"/>
  <c r="G5" i="27" s="1"/>
  <c r="G23" i="27"/>
  <c r="G7" i="27"/>
  <c r="D5" i="27"/>
  <c r="I6" i="1" l="1"/>
  <c r="I10" i="1" s="1"/>
  <c r="D8" i="27"/>
  <c r="G6" i="27"/>
  <c r="G10" i="27" s="1"/>
  <c r="H11" i="27" s="1"/>
  <c r="G139" i="27"/>
  <c r="D6" i="27" s="1"/>
  <c r="I6" i="160"/>
  <c r="I10" i="160"/>
  <c r="G138" i="27"/>
  <c r="H153" i="1"/>
  <c r="H154" i="1" s="1"/>
  <c r="F8" i="152"/>
  <c r="I6" i="153"/>
  <c r="I10" i="153" s="1"/>
  <c r="F8" i="153"/>
  <c r="H140" i="160"/>
  <c r="F8" i="160" s="1"/>
  <c r="H154" i="160"/>
  <c r="H80" i="161"/>
  <c r="F83" i="161"/>
  <c r="H83" i="161" s="1"/>
  <c r="H154" i="152"/>
  <c r="F83" i="160"/>
  <c r="H83" i="160" s="1"/>
  <c r="H90" i="160"/>
  <c r="F93" i="160"/>
  <c r="H93" i="160" s="1"/>
  <c r="H108" i="160"/>
  <c r="F111" i="160"/>
  <c r="H111" i="160" s="1"/>
  <c r="F103" i="161"/>
  <c r="H103" i="161" s="1"/>
  <c r="H98" i="161"/>
  <c r="I9" i="152"/>
  <c r="I10" i="152" s="1"/>
  <c r="F83" i="154"/>
  <c r="H83" i="154" s="1"/>
  <c r="F103" i="155"/>
  <c r="H103" i="155" s="1"/>
  <c r="H98" i="155"/>
  <c r="I12" i="157"/>
  <c r="I11" i="157"/>
  <c r="F72" i="157"/>
  <c r="H72" i="157" s="1"/>
  <c r="F83" i="158"/>
  <c r="H116" i="160"/>
  <c r="F8" i="162"/>
  <c r="F83" i="162"/>
  <c r="H83" i="162" s="1"/>
  <c r="F8" i="151"/>
  <c r="G154" i="151"/>
  <c r="I8" i="151" s="1"/>
  <c r="I10" i="151" s="1"/>
  <c r="F103" i="152"/>
  <c r="H103" i="152" s="1"/>
  <c r="F72" i="153"/>
  <c r="H72" i="153" s="1"/>
  <c r="F93" i="153"/>
  <c r="H93" i="153" s="1"/>
  <c r="F111" i="153"/>
  <c r="H111" i="153" s="1"/>
  <c r="H40" i="154"/>
  <c r="F111" i="154"/>
  <c r="H111" i="154" s="1"/>
  <c r="H125" i="154"/>
  <c r="F93" i="156"/>
  <c r="H93" i="156" s="1"/>
  <c r="H88" i="156"/>
  <c r="F83" i="157"/>
  <c r="H83" i="157" s="1"/>
  <c r="F93" i="157"/>
  <c r="H93" i="157" s="1"/>
  <c r="H91" i="157"/>
  <c r="H109" i="157"/>
  <c r="H147" i="157"/>
  <c r="F8" i="158"/>
  <c r="F8" i="161"/>
  <c r="G154" i="161"/>
  <c r="I8" i="161" s="1"/>
  <c r="I10" i="161" s="1"/>
  <c r="F6" i="162"/>
  <c r="F9" i="162" s="1"/>
  <c r="H98" i="162"/>
  <c r="G154" i="162"/>
  <c r="I8" i="162" s="1"/>
  <c r="I10" i="162" s="1"/>
  <c r="F6" i="151"/>
  <c r="F9" i="151" s="1"/>
  <c r="H88" i="152"/>
  <c r="F111" i="152"/>
  <c r="H111" i="152" s="1"/>
  <c r="F125" i="152"/>
  <c r="H125" i="152" s="1"/>
  <c r="H77" i="154"/>
  <c r="F93" i="154"/>
  <c r="H93" i="154" s="1"/>
  <c r="F103" i="154"/>
  <c r="H103" i="154" s="1"/>
  <c r="H40" i="155"/>
  <c r="I6" i="155" s="1"/>
  <c r="H116" i="155"/>
  <c r="H154" i="155"/>
  <c r="F72" i="156"/>
  <c r="H72" i="156" s="1"/>
  <c r="F111" i="156"/>
  <c r="H111" i="156" s="1"/>
  <c r="H145" i="156"/>
  <c r="H66" i="157"/>
  <c r="H77" i="158"/>
  <c r="F93" i="158"/>
  <c r="H93" i="158" s="1"/>
  <c r="H108" i="158"/>
  <c r="F111" i="158"/>
  <c r="H111" i="158" s="1"/>
  <c r="H154" i="159"/>
  <c r="F8" i="159" s="1"/>
  <c r="F6" i="161"/>
  <c r="F9" i="161" s="1"/>
  <c r="H88" i="151"/>
  <c r="G154" i="153"/>
  <c r="I8" i="153" s="1"/>
  <c r="H71" i="154"/>
  <c r="H152" i="154"/>
  <c r="H154" i="154" s="1"/>
  <c r="F8" i="154" s="1"/>
  <c r="G154" i="154"/>
  <c r="I8" i="154" s="1"/>
  <c r="I10" i="155"/>
  <c r="H80" i="155"/>
  <c r="F83" i="155"/>
  <c r="H83" i="155" s="1"/>
  <c r="I5" i="156"/>
  <c r="F8" i="156"/>
  <c r="I8" i="156"/>
  <c r="H123" i="157"/>
  <c r="F125" i="157"/>
  <c r="H125" i="157" s="1"/>
  <c r="H140" i="157"/>
  <c r="F8" i="157" s="1"/>
  <c r="I9" i="159"/>
  <c r="I10" i="159" s="1"/>
  <c r="G154" i="156"/>
  <c r="F125" i="158"/>
  <c r="H125" i="158" s="1"/>
  <c r="F83" i="159"/>
  <c r="H83" i="159" s="1"/>
  <c r="H123" i="159"/>
  <c r="F8" i="155"/>
  <c r="F103" i="156"/>
  <c r="H103" i="156" s="1"/>
  <c r="F6" i="155"/>
  <c r="F9" i="155" s="1"/>
  <c r="G154" i="158"/>
  <c r="I8" i="158" s="1"/>
  <c r="I10" i="158" s="1"/>
  <c r="H88" i="159"/>
  <c r="D9" i="27" l="1"/>
  <c r="D7" i="27"/>
  <c r="I11" i="151"/>
  <c r="I12" i="151"/>
  <c r="F8" i="1"/>
  <c r="F6" i="1"/>
  <c r="I11" i="159"/>
  <c r="I12" i="159"/>
  <c r="I12" i="153"/>
  <c r="I11" i="153"/>
  <c r="I11" i="162"/>
  <c r="I12" i="162"/>
  <c r="I12" i="152"/>
  <c r="I11" i="152"/>
  <c r="I12" i="158"/>
  <c r="I11" i="158"/>
  <c r="I12" i="161"/>
  <c r="I11" i="161"/>
  <c r="F6" i="159"/>
  <c r="F6" i="156"/>
  <c r="I12" i="155"/>
  <c r="I11" i="155"/>
  <c r="F6" i="157"/>
  <c r="F7" i="155"/>
  <c r="F6" i="152"/>
  <c r="F7" i="151"/>
  <c r="I10" i="156"/>
  <c r="I6" i="154"/>
  <c r="I10" i="154" s="1"/>
  <c r="F6" i="154"/>
  <c r="F7" i="162"/>
  <c r="F6" i="153"/>
  <c r="I12" i="160"/>
  <c r="I11" i="160"/>
  <c r="F6" i="160"/>
  <c r="I12" i="1"/>
  <c r="I11" i="1"/>
  <c r="H83" i="158"/>
  <c r="F6" i="158"/>
  <c r="F7" i="161"/>
  <c r="I11" i="154" l="1"/>
  <c r="I12" i="154"/>
  <c r="F7" i="156"/>
  <c r="F9" i="156"/>
  <c r="F9" i="153"/>
  <c r="F7" i="153"/>
  <c r="I11" i="156"/>
  <c r="I12" i="156"/>
  <c r="F9" i="157"/>
  <c r="F7" i="157"/>
  <c r="F9" i="159"/>
  <c r="F7" i="159"/>
  <c r="F9" i="160"/>
  <c r="F7" i="160"/>
  <c r="F9" i="158"/>
  <c r="F7" i="158"/>
  <c r="F9" i="1"/>
  <c r="F7" i="1"/>
  <c r="F9" i="154"/>
  <c r="F7" i="154"/>
  <c r="F9" i="152"/>
  <c r="F7" i="1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000-000002000000}">
      <text>
        <r>
          <rPr>
            <b/>
            <sz val="9"/>
            <color rgb="FF000000"/>
            <rFont val="Tahoma"/>
            <family val="2"/>
          </rPr>
          <t>Esta é a soma de suas dívidas</t>
        </r>
      </text>
    </comment>
    <comment ref="G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0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000-000005000000}">
      <text>
        <r>
          <rPr>
            <b/>
            <sz val="9"/>
            <color rgb="FF000000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0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0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0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000-00000B000000}">
      <text>
        <r>
          <rPr>
            <b/>
            <sz val="9"/>
            <color rgb="FF000000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0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0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000-00000E000000}">
      <text>
        <r>
          <rPr>
            <b/>
            <sz val="9"/>
            <color rgb="FF000000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0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0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0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0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000-000014000000}">
      <text>
        <r>
          <rPr>
            <b/>
            <sz val="9"/>
            <color rgb="FF000000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0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000-000018000000}">
      <text>
        <r>
          <rPr>
            <b/>
            <sz val="9"/>
            <color rgb="FF000000"/>
            <rFont val="Tahoma"/>
            <family val="2"/>
          </rPr>
          <t>Calculado pela planilha</t>
        </r>
      </text>
    </comment>
    <comment ref="I34" authorId="1" shapeId="0" xr:uid="{00000000-0006-0000-00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000-00001A000000}">
      <text>
        <r>
          <rPr>
            <b/>
            <sz val="9"/>
            <color rgb="FF000000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0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0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0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0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0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0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0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0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0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0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0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0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0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0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0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0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0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0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0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0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0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0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0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0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0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0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0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0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0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0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0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0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0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0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0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0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0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0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0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0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0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0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0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0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9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9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9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9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9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9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9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9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9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9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9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9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9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9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9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9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9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9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9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9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9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9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9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9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9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9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9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9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9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9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9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9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9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9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9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9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9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9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9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9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9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9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9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9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9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9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9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9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9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9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9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9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9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9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9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9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9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9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9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9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9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9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9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9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9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9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9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9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9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9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9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9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9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9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9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9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9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9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9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9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9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9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9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9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9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9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9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9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A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A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A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A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A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A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A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A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A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A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A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A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A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A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A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A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A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A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A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A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A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A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A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A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A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A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A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A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A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A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A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A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A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A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A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A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A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A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A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A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A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A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A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A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A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A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A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A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A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A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A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A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A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A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A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A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A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A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A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A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A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A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A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A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A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A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A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A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A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A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B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B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B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B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B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B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B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B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B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B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B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B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B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B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B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B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B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B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B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B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B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B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B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B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B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B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B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B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B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B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B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B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B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B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B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B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B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B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B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B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B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B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B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B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B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B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B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B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B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B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B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B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B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B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B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B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B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B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B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B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B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B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B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B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B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B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B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B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B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B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B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B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B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B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B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B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B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B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B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B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B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B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B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B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B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B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B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B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B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B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B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B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B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B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B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B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B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C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C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C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C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C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C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C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C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C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C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C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C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C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C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C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C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C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C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C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C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C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C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C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C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C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C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C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C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C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C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C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C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C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C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C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C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C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C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C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C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C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C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C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C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C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C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C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C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C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C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C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C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C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C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C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C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C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C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C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C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C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C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C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C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C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C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C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C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C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C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C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C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C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C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C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C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C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C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C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C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C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C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C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C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C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C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C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D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D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D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D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D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D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D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D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D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D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D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D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D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D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D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D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D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D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D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D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D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D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D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D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D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D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D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D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D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D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D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D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D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D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D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D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D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D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D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D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D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D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D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D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D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D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D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D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D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D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D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D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D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D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D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D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D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D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D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D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D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D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D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D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D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D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D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D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D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D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D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D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D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D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D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D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D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D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D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D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D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D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D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D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D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D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D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D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1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1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1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1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1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1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1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1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1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1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1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1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1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1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1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1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1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1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1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1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1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1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1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1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1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1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1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1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1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1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1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1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1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1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1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1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1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1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1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1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1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1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1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1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1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1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1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1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1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1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1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1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1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1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1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1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1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1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1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1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1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1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1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1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1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1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1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1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1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1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1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1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1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1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1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1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1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1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1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1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1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1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1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1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1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1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1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1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1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1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1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1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1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1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1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1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1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PC</author>
  </authors>
  <commentList>
    <comment ref="B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E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Valor de sua dívida com cheque especial</t>
        </r>
      </text>
    </comment>
    <comment ref="B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E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B7" authorId="1" shapeId="0" xr:uid="{00000000-0006-0000-0200-000005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E7" authorId="1" shapeId="0" xr:uid="{00000000-0006-0000-0200-000006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B8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E8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B9" authorId="1" shapeId="0" xr:uid="{00000000-0006-0000-0200-000009000000}">
      <text>
        <r>
          <rPr>
            <b/>
            <sz val="9"/>
            <color indexed="81"/>
            <rFont val="Arial"/>
            <family val="2"/>
          </rPr>
          <t xml:space="preserve">Este é o valor dos ganhos que você poderá obter caso possa liquidar todas as dívidas de uma única vez.
</t>
        </r>
      </text>
    </comment>
    <comment ref="E9" authorId="1" shapeId="0" xr:uid="{00000000-0006-0000-0200-00000A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B10" authorId="1" shapeId="0" xr:uid="{00000000-0006-0000-0200-00000B000000}">
      <text>
        <r>
          <rPr>
            <b/>
            <sz val="9"/>
            <color indexed="81"/>
            <rFont val="Arial"/>
            <family val="2"/>
          </rPr>
          <t>Insira o valor líquido da renda familiar, excluindo os valores pagos nos empréstimos consignados.</t>
        </r>
      </text>
    </comment>
    <comment ref="E10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E11" authorId="1" shapeId="0" xr:uid="{00000000-0006-0000-0200-00000D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A12" authorId="2" shapeId="0" xr:uid="{00000000-0006-0000-0200-00000E000000}">
      <text>
        <r>
          <rPr>
            <b/>
            <sz val="9"/>
            <color indexed="81"/>
            <rFont val="Tahoma"/>
            <family val="2"/>
          </rPr>
          <t>Liste aqui todos os seus bens, tudo aquilo que você poderá transformar em dinheiro.</t>
        </r>
      </text>
    </comment>
    <comment ref="A24" authorId="2" shapeId="0" xr:uid="{00000000-0006-0000-02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5" authorId="2" shapeId="0" xr:uid="{00000000-0006-0000-02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F25" authorId="0" shapeId="0" xr:uid="{00000000-0006-0000-02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G25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" authorId="1" shapeId="0" xr:uid="{00000000-0006-0000-02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3" authorId="2" shapeId="0" xr:uid="{00000000-0006-0000-02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D33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E33" authorId="0" shapeId="0" xr:uid="{00000000-0006-0000-02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F33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G33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H33" authorId="1" shapeId="0" xr:uid="{00000000-0006-0000-02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2" authorId="2" shapeId="0" xr:uid="{00000000-0006-0000-02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D42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E42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F42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G42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H42" authorId="1" shapeId="0" xr:uid="{00000000-0006-0000-02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57" authorId="2" shapeId="0" xr:uid="{00000000-0006-0000-0200-000020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57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57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57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57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57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57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57" authorId="1" shapeId="0" xr:uid="{00000000-0006-0000-0200-000027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8" authorId="2" shapeId="0" xr:uid="{00000000-0006-0000-0200-000028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68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68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68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68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8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68" authorId="1" shapeId="0" xr:uid="{00000000-0006-0000-0200-00002E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8" authorId="2" shapeId="0" xr:uid="{00000000-0006-0000-0200-00002F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78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78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8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8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8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8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78" authorId="1" shapeId="0" xr:uid="{00000000-0006-0000-0200-000036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8" authorId="2" shapeId="0" xr:uid="{00000000-0006-0000-0200-000037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88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88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88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88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88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8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88" authorId="1" shapeId="0" xr:uid="{00000000-0006-0000-0200-00003E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2" shapeId="0" xr:uid="{00000000-0006-0000-0200-00003F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96" authorId="0" shapeId="0" xr:uid="{00000000-0006-0000-0200-000040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96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200-000044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200-000045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96" authorId="1" shapeId="0" xr:uid="{00000000-0006-0000-0200-000046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4" authorId="2" shapeId="0" xr:uid="{00000000-0006-0000-0200-000047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04" authorId="0" shapeId="0" xr:uid="{00000000-0006-0000-0200-000048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04" authorId="0" shapeId="0" xr:uid="{00000000-0006-0000-0200-000049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04" authorId="1" shapeId="0" xr:uid="{00000000-0006-0000-0200-00004A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04" authorId="0" shapeId="0" xr:uid="{00000000-0006-0000-0200-00004B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04" authorId="0" shapeId="0" xr:uid="{00000000-0006-0000-0200-00004C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04" authorId="0" shapeId="0" xr:uid="{00000000-0006-0000-0200-00004D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04" authorId="1" shapeId="0" xr:uid="{00000000-0006-0000-0200-00004E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2" authorId="2" shapeId="0" xr:uid="{00000000-0006-0000-0200-00004F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D112" authorId="0" shapeId="0" xr:uid="{00000000-0006-0000-0200-000050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E112" authorId="0" shapeId="0" xr:uid="{00000000-0006-0000-0200-000051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F112" authorId="1" shapeId="0" xr:uid="{00000000-0006-0000-0200-000052000000}">
      <text>
        <r>
          <rPr>
            <b/>
            <sz val="9"/>
            <color indexed="81"/>
            <rFont val="Arial"/>
            <family val="2"/>
          </rPr>
          <t>Este é valor do seu compromisso mensal com o pagamento das chaves calculado pela planilha.</t>
        </r>
      </text>
    </comment>
    <comment ref="G112" authorId="0" shapeId="0" xr:uid="{00000000-0006-0000-0200-000053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2" authorId="1" shapeId="0" xr:uid="{00000000-0006-0000-02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0" authorId="2" shapeId="0" xr:uid="{00000000-0006-0000-0200-000055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E120" authorId="0" shapeId="0" xr:uid="{00000000-0006-0000-0200-000056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F120" authorId="0" shapeId="0" xr:uid="{00000000-0006-0000-0200-000057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G120" authorId="0" shapeId="0" xr:uid="{00000000-0006-0000-0200-00005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H120" authorId="1" shapeId="0" xr:uid="{00000000-0006-0000-0200-00005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2" shapeId="0" xr:uid="{00000000-0006-0000-0200-00005A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28" authorId="0" shapeId="0" xr:uid="{00000000-0006-0000-0200-00005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28" authorId="0" shapeId="0" xr:uid="{00000000-0006-0000-0200-00005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28" authorId="0" shapeId="0" xr:uid="{00000000-0006-0000-0200-00005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28" authorId="0" shapeId="0" xr:uid="{00000000-0006-0000-0200-00005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28" authorId="0" shapeId="0" xr:uid="{00000000-0006-0000-0200-00005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28" authorId="0" shapeId="0" xr:uid="{00000000-0006-0000-0200-00006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28" authorId="1" shapeId="0" xr:uid="{00000000-0006-0000-0200-00006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2" shapeId="0" xr:uid="{00000000-0006-0000-0200-00006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C135" authorId="0" shapeId="0" xr:uid="{00000000-0006-0000-0200-00006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D135" authorId="0" shapeId="0" xr:uid="{00000000-0006-0000-0200-00006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E135" authorId="0" shapeId="0" xr:uid="{00000000-0006-0000-0200-00006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F135" authorId="0" shapeId="0" xr:uid="{00000000-0006-0000-0200-00006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G135" authorId="0" shapeId="0" xr:uid="{00000000-0006-0000-02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H135" authorId="1" shapeId="0" xr:uid="{00000000-0006-0000-02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2" authorId="2" shapeId="0" xr:uid="{00000000-0006-0000-0200-00006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42" authorId="0" shapeId="0" xr:uid="{00000000-0006-0000-0200-00006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F142" authorId="0" shapeId="0" xr:uid="{00000000-0006-0000-0200-00006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G142" authorId="0" shapeId="0" xr:uid="{00000000-0006-0000-0200-00006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H142" authorId="1" shapeId="0" xr:uid="{00000000-0006-0000-0200-00006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3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3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3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3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3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3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3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3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3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3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3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3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3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3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3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3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3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3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3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3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3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3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3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3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3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3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3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3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3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3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3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3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3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3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3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3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3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3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3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3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3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3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3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3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3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3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3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3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3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3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3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3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3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3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3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3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3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3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3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3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3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3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3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3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3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3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3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3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3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3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3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3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3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3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3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3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3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3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3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3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3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3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3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3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3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3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3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3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3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3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3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3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3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3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3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3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3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3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3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3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3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3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3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3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3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3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3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3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3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3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3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3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3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3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3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3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3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3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4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4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4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4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4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4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4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4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4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4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4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4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4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4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4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4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4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4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4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4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4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4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4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4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4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4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4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4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4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4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4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4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4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4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4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4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4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4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4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4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4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4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4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4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4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4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4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4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4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4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4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4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4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4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4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4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4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4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4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4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4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4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4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4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4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4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4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4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4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4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4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4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4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4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4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4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4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4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4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4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4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4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4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4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4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4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4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4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5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5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5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5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5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5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5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5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5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5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5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5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5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5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5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5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5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5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5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5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5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5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5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5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5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5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5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5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5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5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5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5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5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5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5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5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5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5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5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5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5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5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5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5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5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5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5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5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5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5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5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5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5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5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5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5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5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5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5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5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5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5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5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5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5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5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5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5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5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5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5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5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5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5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5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5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5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5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5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5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5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5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5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5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5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5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5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5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5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5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5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5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5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5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5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5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5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5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5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5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5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5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5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6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6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6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6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6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6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6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6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6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6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6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6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6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6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6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6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6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6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6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6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6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6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6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6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6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6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6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6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6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6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6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6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6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6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6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6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6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6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6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6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6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6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6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6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6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6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6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6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6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6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6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6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6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6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6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6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6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6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6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6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6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6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6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6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6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6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6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6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6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6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6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6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6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6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6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6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6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6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6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6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6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6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6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6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6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6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6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7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7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7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7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7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7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7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7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7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7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7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7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7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7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7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7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7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7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7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7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7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7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7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7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7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7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7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7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7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7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7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7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7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7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7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7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7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7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7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7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7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7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7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7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7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7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7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7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7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7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7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7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7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7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7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7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7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7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7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7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7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7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7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7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7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7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7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7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7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7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7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7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7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7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7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7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7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7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7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7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7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7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7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7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7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7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7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7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7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</author>
    <author>Rogério Olegário do carmo</author>
    <author>Rogerio Olegario</author>
    <author>PC</author>
  </authors>
  <commentList>
    <comment ref="D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Esta é a soma de seus bens</t>
        </r>
      </text>
    </comment>
    <comment ref="D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Esta é a soma de suas dívidas</t>
        </r>
      </text>
    </comment>
    <comment ref="G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Valor de sua dívida com cartão de crédito.</t>
        </r>
      </text>
    </comment>
    <comment ref="D7" authorId="1" shapeId="0" xr:uid="{00000000-0006-0000-0800-000004000000}">
      <text>
        <r>
          <rPr>
            <b/>
            <sz val="9"/>
            <color indexed="81"/>
            <rFont val="Arial"/>
            <family val="2"/>
          </rPr>
          <t>É o valor de seus bens dedizido do valor de suas dívidas</t>
        </r>
      </text>
    </comment>
    <comment ref="G7" authorId="1" shapeId="0" xr:uid="{00000000-0006-0000-0800-000005000000}">
      <text>
        <r>
          <rPr>
            <b/>
            <sz val="9"/>
            <color indexed="81"/>
            <rFont val="Arial"/>
            <family val="2"/>
          </rPr>
          <t>Valor do seu comprometimento mensal com empréstimo consignado</t>
        </r>
      </text>
    </comment>
    <comment ref="D8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Este é valor necessário para o pagamento de todas as suas dívidas. Ele só é válido se todos os saldos devedores estiverem preenchidos corretamente.</t>
        </r>
      </text>
    </comment>
    <comment ref="G8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Valor do seu comprometimento mensal com prestações, exceto empréstimos consignados, parcelamentos com cartões de crédito e financiamento imobiliário.</t>
        </r>
      </text>
    </comment>
    <comment ref="D9" authorId="1" shapeId="0" xr:uid="{00000000-0006-0000-0800-000008000000}">
      <text>
        <r>
          <rPr>
            <b/>
            <sz val="9"/>
            <color indexed="81"/>
            <rFont val="Arial"/>
            <family val="2"/>
          </rPr>
          <t>Este é o valor dos juros que você deixará de pagar, caso possa liquidar todas as dívidas de uma única vez. Isso é ganho.</t>
        </r>
      </text>
    </comment>
    <comment ref="G9" authorId="1" shapeId="0" xr:uid="{00000000-0006-0000-0800-000009000000}">
      <text>
        <r>
          <rPr>
            <b/>
            <sz val="9"/>
            <color indexed="81"/>
            <rFont val="Arial"/>
            <family val="2"/>
          </rPr>
          <t>Valor do seu comprometimento mensal com financiamento imobiliário</t>
        </r>
      </text>
    </comment>
    <comment ref="D10" authorId="1" shapeId="0" xr:uid="{00000000-0006-0000-0800-00000A000000}">
      <text>
        <r>
          <rPr>
            <b/>
            <sz val="9"/>
            <color indexed="81"/>
            <rFont val="Arial"/>
            <family val="2"/>
          </rPr>
          <t>Insira os valores líquidos dos contracheques da família. Caso haja dívidas sendo pagas por descontos em folha de pagamento, some seus valores à renda líquida recebida.</t>
        </r>
      </text>
    </comment>
    <comment ref="G10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Valor total do seu comprometimento mensal com as suas dívidas</t>
        </r>
      </text>
    </comment>
    <comment ref="G11" authorId="1" shapeId="0" xr:uid="{00000000-0006-0000-0800-00000C000000}">
      <text>
        <r>
          <rPr>
            <b/>
            <sz val="9"/>
            <color indexed="81"/>
            <rFont val="Arial"/>
            <family val="2"/>
          </rPr>
          <t>Porcentagem da renda comprometida com dívidas. Quanto menor a porcentagem, melhor...</t>
        </r>
      </text>
    </comment>
    <comment ref="G12" authorId="2" shapeId="0" xr:uid="{00000000-0006-0000-0800-00000D000000}">
      <text>
        <r>
          <rPr>
            <b/>
            <sz val="9"/>
            <color indexed="81"/>
            <rFont val="Arial"/>
            <family val="2"/>
          </rPr>
          <t>O que você tem disponível para viver o mês. Quanto mais próximo da renda, melhor.</t>
        </r>
      </text>
    </comment>
    <comment ref="I14" authorId="2" shapeId="0" xr:uid="{00000000-0006-0000-0800-00000E000000}">
      <text>
        <r>
          <rPr>
            <b/>
            <sz val="9"/>
            <color indexed="81"/>
            <rFont val="Arial"/>
            <family val="2"/>
          </rPr>
          <t>Liste o valor de mercado (aproximado) de cada um dos seus bens, ou seja, de tudo o que pode ser transformado em dinheiro, tudo mesmo!</t>
        </r>
      </text>
    </comment>
    <comment ref="A25" authorId="3" shapeId="0" xr:uid="{00000000-0006-0000-0800-00000F000000}">
      <text>
        <r>
          <rPr>
            <b/>
            <sz val="9"/>
            <color indexed="81"/>
            <rFont val="Tahoma"/>
            <family val="2"/>
          </rPr>
          <t>A seguir você listará todas as suas dívidas, preenchendo os dados pedidos e deixando em branco apenas a coluna gravidade.</t>
        </r>
      </text>
    </comment>
    <comment ref="A26" authorId="3" shapeId="0" xr:uid="{00000000-0006-0000-0800-000010000000}">
      <text>
        <r>
          <rPr>
            <b/>
            <sz val="9"/>
            <color indexed="81"/>
            <rFont val="Tahoma"/>
            <family val="2"/>
          </rPr>
          <t>Liste aqui cada dívida de cheque especial</t>
        </r>
      </text>
    </comment>
    <comment ref="G26" authorId="0" shapeId="0" xr:uid="{00000000-0006-0000-0800-000011000000}">
      <text>
        <r>
          <rPr>
            <sz val="9"/>
            <color indexed="81"/>
            <rFont val="Tahoma"/>
            <family val="2"/>
          </rPr>
          <t xml:space="preserve">Lance aqui a taxa de juros do seu cheque especial.
</t>
        </r>
      </text>
    </comment>
    <comment ref="H26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Informe o valor devido no cheque especial.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1" shapeId="0" xr:uid="{00000000-0006-0000-0800-00001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34" authorId="3" shapeId="0" xr:uid="{00000000-0006-0000-0800-000014000000}">
      <text>
        <r>
          <rPr>
            <b/>
            <sz val="9"/>
            <color indexed="81"/>
            <rFont val="Tahoma"/>
            <family val="2"/>
          </rPr>
          <t>Liste aqui as informações sobre o seu cartão de crédito.</t>
        </r>
      </text>
    </comment>
    <comment ref="E34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Informe a taxa de juros cobrada pelo seu cartão de crédito.</t>
        </r>
      </text>
    </comment>
    <comment ref="F34" authorId="0" shapeId="0" xr:uid="{00000000-0006-0000-0800-000016000000}">
      <text>
        <r>
          <rPr>
            <sz val="9"/>
            <color indexed="81"/>
            <rFont val="Tahoma"/>
            <family val="2"/>
          </rPr>
          <t>Informe o valor a vencer da próxima fatura, menos os valores atrasados, se houver.</t>
        </r>
      </text>
    </comment>
    <comment ref="G34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Descreva o valor em atraso, ou seja o valor que você deixou de pagar na fatura passada.</t>
        </r>
      </text>
    </comment>
    <comment ref="H34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34" authorId="1" shapeId="0" xr:uid="{00000000-0006-0000-0800-00001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43" authorId="3" shapeId="0" xr:uid="{00000000-0006-0000-0800-00001A000000}">
      <text>
        <r>
          <rPr>
            <b/>
            <sz val="9"/>
            <color indexed="81"/>
            <rFont val="Tahoma"/>
            <family val="2"/>
          </rPr>
          <t>Liste aqui cada um dos parcelamentos efetuados com o seu cartão de crédito.</t>
        </r>
      </text>
    </comment>
    <comment ref="E43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43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43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43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Valor total calculado pela planilha, deduzido de uma prestação. A finalidade é descontar uma prestação que já está embutida na fatura do cartão de crédito em "2".</t>
        </r>
      </text>
    </comment>
    <comment ref="I43" authorId="1" shapeId="0" xr:uid="{00000000-0006-0000-0800-00001F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64" authorId="3" shapeId="0" xr:uid="{00000000-0006-0000-0800-000020000000}">
      <text>
        <r>
          <rPr>
            <b/>
            <sz val="9"/>
            <color indexed="81"/>
            <rFont val="Tahoma"/>
            <family val="2"/>
          </rPr>
          <t>Liste aqui os parcelamentos das faturas de cartão de crédito</t>
        </r>
      </text>
    </comment>
    <comment ref="B64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64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64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64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64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64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64" authorId="2" shapeId="0" xr:uid="{00000000-0006-0000-0800-000027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64" authorId="1" shapeId="0" xr:uid="{00000000-0006-0000-0800-00002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75" authorId="3" shapeId="0" xr:uid="{00000000-0006-0000-0800-000029000000}">
      <text>
        <r>
          <rPr>
            <b/>
            <sz val="9"/>
            <color indexed="81"/>
            <rFont val="Tahoma"/>
            <family val="2"/>
          </rPr>
          <t>Liste aqui cada parcelamento efetuado por meio de outras formas pagamento, diferentes de cartão de crédito.</t>
        </r>
      </text>
    </comment>
    <comment ref="B75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75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75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75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75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75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75" authorId="2" shapeId="0" xr:uid="{00000000-0006-0000-0800-00003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75" authorId="1" shapeId="0" xr:uid="{00000000-0006-0000-0800-00003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86" authorId="3" shapeId="0" xr:uid="{00000000-0006-0000-0800-000032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C86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D86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E86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F86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86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86" authorId="2" shapeId="0" xr:uid="{00000000-0006-0000-0800-000038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86" authorId="1" shapeId="0" xr:uid="{00000000-0006-0000-0800-000039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96" authorId="3" shapeId="0" xr:uid="{00000000-0006-0000-0800-00003A000000}">
      <text>
        <r>
          <rPr>
            <b/>
            <sz val="9"/>
            <color indexed="81"/>
            <rFont val="Tahoma"/>
            <family val="2"/>
          </rPr>
          <t>Descreva suas dívidas de empréstimo pessoal. (CDC e consignados)</t>
        </r>
      </text>
    </comment>
    <comment ref="B96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Informe a taxa de juros  (Custo Efetivo Total) de cada um de seus empréstimos.</t>
        </r>
      </text>
    </comment>
    <comment ref="C96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96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96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96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96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credor.</t>
        </r>
      </text>
    </comment>
    <comment ref="H96" authorId="2" shapeId="0" xr:uid="{00000000-0006-0000-0800-000041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96" authorId="1" shapeId="0" xr:uid="{00000000-0006-0000-0800-000042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06" authorId="3" shapeId="0" xr:uid="{00000000-0006-0000-0800-000043000000}">
      <text>
        <r>
          <rPr>
            <b/>
            <sz val="9"/>
            <color indexed="81"/>
            <rFont val="Tahoma"/>
            <family val="2"/>
          </rPr>
          <t>Liste aqui cada dívida de financiamento ou leasing de veículos.</t>
        </r>
      </text>
    </comment>
    <comment ref="B106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06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06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06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06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06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06" authorId="2" shapeId="0" xr:uid="{00000000-0006-0000-0800-00004A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06" authorId="1" shapeId="0" xr:uid="{00000000-0006-0000-0800-00004B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14" authorId="3" shapeId="0" xr:uid="{00000000-0006-0000-0800-00004C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14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14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14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14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14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14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14" authorId="2" shapeId="0" xr:uid="{00000000-0006-0000-0800-000053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14" authorId="1" shapeId="0" xr:uid="{00000000-0006-0000-0800-000054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1" authorId="3" shapeId="0" xr:uid="{00000000-0006-0000-0800-000055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B121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Informe o valor da próxima intermediária</t>
        </r>
      </text>
    </comment>
    <comment ref="C121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Informe o número de meses existentes até a data de pagamento da próxima intermediária</t>
        </r>
      </text>
    </comment>
    <comment ref="D121" authorId="1" shapeId="0" xr:uid="{00000000-0006-0000-0800-000058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E121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Informe o número de intermediárias a vencer.</t>
        </r>
      </text>
    </comment>
    <comment ref="F121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Valor total das intermediárias restantes calculado pela planilha. Esse valor poderá ser maior que o informado, dependendo das condições de reajustes acertadas na assinatura do contrato</t>
        </r>
      </text>
    </comment>
    <comment ref="G121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Informe o saldo devedor relativo às intermediárias e somente delas, ou seja, o valor total para liquidar a dívida, de uma única vez, na data de hoje.
Esta informação é muito importante. É necessário consultar o extrato da dívida ou perguntar ao credor</t>
        </r>
      </text>
    </comment>
    <comment ref="H121" authorId="2" shapeId="0" xr:uid="{00000000-0006-0000-0800-00005C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21" authorId="1" shapeId="0" xr:uid="{00000000-0006-0000-0800-00005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28" authorId="3" shapeId="0" xr:uid="{00000000-0006-0000-0800-00005E000000}">
      <text>
        <r>
          <rPr>
            <b/>
            <sz val="9"/>
            <color indexed="81"/>
            <rFont val="Tahoma"/>
            <family val="2"/>
          </rPr>
          <t>Liste aqui cada dívida de financiamento de imóveis.</t>
        </r>
      </text>
    </comment>
    <comment ref="E128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Informe o valor a ser pago na entrega das chaves. Esse valor poderá ser maior que o informado, dependendo das condições de reajustes acertadas na assintura do contrato.</t>
        </r>
      </text>
    </comment>
    <comment ref="F128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Informe o número de meses que faltam até a entraga das chaves</t>
        </r>
      </text>
    </comment>
    <comment ref="G128" authorId="1" shapeId="0" xr:uid="{00000000-0006-0000-0800-000061000000}">
      <text>
        <r>
          <rPr>
            <b/>
            <sz val="9"/>
            <color indexed="81"/>
            <rFont val="Arial"/>
            <family val="2"/>
          </rPr>
          <t>Esse é valor do seu compromisso mensal com o pagamento da próxima intermediária calculado pela planilha</t>
        </r>
      </text>
    </comment>
    <comment ref="H128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I128" authorId="1" shapeId="0" xr:uid="{00000000-0006-0000-0800-000063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35" authorId="3" shapeId="0" xr:uid="{00000000-0006-0000-0800-000064000000}">
      <text>
        <r>
          <rPr>
            <b/>
            <sz val="9"/>
            <color indexed="81"/>
            <rFont val="Tahoma"/>
            <family val="2"/>
          </rPr>
          <t>Liste aqui cada dívida com o Governo (IPTU, IPVA, IRPF, INSS, multas, etc. atrasadas).</t>
        </r>
      </text>
    </comment>
    <comment ref="F135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G135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H135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35" authorId="1" shapeId="0" xr:uid="{00000000-0006-0000-0800-00006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43" authorId="3" shapeId="0" xr:uid="{00000000-0006-0000-0800-000069000000}">
      <text>
        <r>
          <rPr>
            <b/>
            <sz val="9"/>
            <color indexed="81"/>
            <rFont val="Tahoma"/>
            <family val="2"/>
          </rPr>
          <t>Liste aqui cada dívida com agiotas com amortização.</t>
        </r>
      </text>
    </comment>
    <comment ref="B143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C143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Informe o número de prestações a vencer.</t>
        </r>
      </text>
    </comment>
    <comment ref="D143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Informe o valor da prestação.</t>
        </r>
      </text>
    </comment>
    <comment ref="E143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Informe, se houver, o valor total em atraso</t>
        </r>
      </text>
    </comment>
    <comment ref="F143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G143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Informe o saldo devedor, ou seja, o valor total para liquidar a dívida, de uma única vez, na data de hoje.
Esta informação é muito importante. É necessário consultar o extrato da dívida ou perguntar ao credor</t>
        </r>
      </text>
    </comment>
    <comment ref="H143" authorId="2" shapeId="0" xr:uid="{00000000-0006-0000-0800-000070000000}">
      <text>
        <r>
          <rPr>
            <b/>
            <sz val="9"/>
            <color indexed="81"/>
            <rFont val="Arial"/>
            <family val="2"/>
          </rPr>
          <t>É a diferença entre o valor total da dívida e o saldo devedor. É a carga de juros que você pagará ao final de todas as parcelas da dívida.</t>
        </r>
      </text>
    </comment>
    <comment ref="I143" authorId="1" shapeId="0" xr:uid="{00000000-0006-0000-0800-000071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0" authorId="3" shapeId="0" xr:uid="{00000000-0006-0000-0800-000072000000}">
      <text>
        <r>
          <rPr>
            <b/>
            <sz val="9"/>
            <color indexed="81"/>
            <rFont val="Tahoma"/>
            <family val="2"/>
          </rPr>
          <t>Liste aqui cada dívida com agiotas sem amortização.</t>
        </r>
      </text>
    </comment>
    <comment ref="D150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Informe o valor do empréstimo</t>
        </r>
      </text>
    </comment>
    <comment ref="E150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Informe a taxa de juros   de cada uma de suas dívidas.</t>
        </r>
      </text>
    </comment>
    <comment ref="F150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Informe o prazo de pagamento, se houver.</t>
        </r>
      </text>
    </comment>
    <comment ref="G150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Informe o valor dos juros mensais pagos.</t>
        </r>
      </text>
    </comment>
    <comment ref="H150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Calculado pela planilha</t>
        </r>
      </text>
    </comment>
    <comment ref="I150" authorId="1" shapeId="0" xr:uid="{00000000-0006-0000-0800-000078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  <comment ref="A157" authorId="3" shapeId="0" xr:uid="{00000000-0006-0000-0800-000079000000}">
      <text>
        <r>
          <rPr>
            <b/>
            <sz val="9"/>
            <color indexed="81"/>
            <rFont val="Tahoma"/>
            <family val="2"/>
          </rPr>
          <t>Liste aqui as dívidas que não se enquadraram em nenhum dos campos anteriores.</t>
        </r>
      </text>
    </comment>
    <comment ref="B157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Descreva os detalhes da dívida, como forma, prazo de pagamento e taxa de juros combinada.</t>
        </r>
      </text>
    </comment>
    <comment ref="G157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Informe o valor da prestação somente se você a está pagando. Caso contrário, deixe em branco.</t>
        </r>
      </text>
    </comment>
    <comment ref="H157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Informe o valor total da dívida.</t>
        </r>
      </text>
    </comment>
    <comment ref="I157" authorId="1" shapeId="0" xr:uid="{00000000-0006-0000-0800-00007D000000}">
      <text>
        <r>
          <rPr>
            <b/>
            <sz val="9"/>
            <color indexed="81"/>
            <rFont val="Arial"/>
            <family val="2"/>
          </rPr>
          <t>Deixe esta coluna em branco. Ela será preenchida juntamente com o seu consultor financeiro da Libratta.
Caso você não possa contar com a nossa ajuda, preencha conforme seus critérios. O objetivo é analisar o conjunto das dívidas e classificá-las em ordem de gravidade para, evidentemente, atacar as mais graves primeiro.
Na guia dicas, deste arquivo, há uma breve orientação para realizar a classificação.</t>
        </r>
      </text>
    </comment>
  </commentList>
</comments>
</file>

<file path=xl/sharedStrings.xml><?xml version="1.0" encoding="utf-8"?>
<sst xmlns="http://schemas.openxmlformats.org/spreadsheetml/2006/main" count="2350" uniqueCount="145">
  <si>
    <t>Total</t>
  </si>
  <si>
    <t>Valor</t>
  </si>
  <si>
    <t>Valor Total</t>
  </si>
  <si>
    <t>Tx de juros</t>
  </si>
  <si>
    <t>Tx de Juros</t>
  </si>
  <si>
    <t>Tx Juros</t>
  </si>
  <si>
    <t>Prazo Pg</t>
  </si>
  <si>
    <t>1 - Cheque Especial (Banco e Conta)</t>
  </si>
  <si>
    <t>Observações:</t>
  </si>
  <si>
    <t>DÍVIDAS</t>
  </si>
  <si>
    <t>BENS</t>
  </si>
  <si>
    <t>$ a Vencer</t>
  </si>
  <si>
    <t>$ Atraso</t>
  </si>
  <si>
    <t>$ Prest.</t>
  </si>
  <si>
    <t>Nº Prest.</t>
  </si>
  <si>
    <t>Gravidade</t>
  </si>
  <si>
    <t>Saldo devedor</t>
  </si>
  <si>
    <t>a vencer</t>
  </si>
  <si>
    <t>Cheque especial</t>
  </si>
  <si>
    <t>Cartão de crédito</t>
  </si>
  <si>
    <t>Prestações</t>
  </si>
  <si>
    <t>MODELO</t>
  </si>
  <si>
    <t>$ Juros Mensais</t>
  </si>
  <si>
    <t>Emprestado</t>
  </si>
  <si>
    <t>Detalhes da Dívida</t>
  </si>
  <si>
    <t>C O N S O L I D A Ç Ã O   D E   T O D A S   A S    S U A S   D Í V I D A S</t>
  </si>
  <si>
    <t>4 - Compras Parceladas - exceto por cartão de crédito</t>
  </si>
  <si>
    <t>Nº interm.</t>
  </si>
  <si>
    <t>$ Interm.</t>
  </si>
  <si>
    <t>Nº de meses</t>
  </si>
  <si>
    <t>até a próxima</t>
  </si>
  <si>
    <t>$ Chaves</t>
  </si>
  <si>
    <t>até as chaves</t>
  </si>
  <si>
    <t>Comprometimento</t>
  </si>
  <si>
    <t>Mensal</t>
  </si>
  <si>
    <t>Financiamento Imobiliário</t>
  </si>
  <si>
    <t>Patrimônio</t>
  </si>
  <si>
    <t>Dívidas</t>
  </si>
  <si>
    <t>Bens</t>
  </si>
  <si>
    <t>Ganho com a quitação do SD</t>
  </si>
  <si>
    <t>Saldo Devedor (SD)</t>
  </si>
  <si>
    <t>SEU BALANÇO PATRIMONIAL</t>
  </si>
  <si>
    <t>SEU COMPROMETIMENTO MENSAL</t>
  </si>
  <si>
    <t>Descrição dos bens (tudo o que pode ser transformado em dinheiro, tudo mesmo!) - (conta corrente negativa? Deixe zero)</t>
  </si>
  <si>
    <t>1. Agiotas sem amortização</t>
  </si>
  <si>
    <t>2. Agiotas com amortização</t>
  </si>
  <si>
    <t>3. Cheque especial</t>
  </si>
  <si>
    <t>4. Cartão de crédito</t>
  </si>
  <si>
    <t>5. As que comprometem mais de 10% das suas receitas mensais</t>
  </si>
  <si>
    <t>Nossa experiência tem mostrado que, geralmente, as dívidas mais graves aparecem na seguinte ordem:</t>
  </si>
  <si>
    <t>Classificação de gravidade para as dívidas</t>
  </si>
  <si>
    <t>8. Consórcios</t>
  </si>
  <si>
    <t>9. Dívidas com familiares e amigos (considere o endividamento emocional)</t>
  </si>
  <si>
    <t>B A L A N Ç O  P A T R I M O N I A L  P A R A   E L I M I N A R  D Í V I D A S</t>
  </si>
  <si>
    <t>Apartamento em Brejo da Cruz</t>
  </si>
  <si>
    <t>3 - Compras parceladas com cartão de crédito</t>
  </si>
  <si>
    <t>2 - Fatura do cartão de crédito</t>
  </si>
  <si>
    <t>Totais</t>
  </si>
  <si>
    <t>5 - Empréstimo Pessoal (Consignado)</t>
  </si>
  <si>
    <t>6 - Empréstimo Pessoal (CDC)</t>
  </si>
  <si>
    <t>7 - Financiamento/ Leasing/ Consórcio de Veículos</t>
  </si>
  <si>
    <t>8 - Financiamento/ Consórcio de Imóveis - Mensalidades</t>
  </si>
  <si>
    <t>9 - Financiamento de Imóveis - Intermediárias</t>
  </si>
  <si>
    <t>10 - Financiamento de Imóveis - Chaves</t>
  </si>
  <si>
    <t>11 - Dívida com o Governo</t>
  </si>
  <si>
    <t>12 - Agiotas com Amortização (nome do Credor)</t>
  </si>
  <si>
    <t>13 - Agiotas sem Amortização (nome do Credor)</t>
  </si>
  <si>
    <t xml:space="preserve">14 - Outras Dívidas </t>
  </si>
  <si>
    <t>Renda Familiar Líquida</t>
  </si>
  <si>
    <t>Porcentagem da renda comprometida com dívidas</t>
  </si>
  <si>
    <t>Empréstimo consignado</t>
  </si>
  <si>
    <t>Jóias</t>
  </si>
  <si>
    <t>Não sei</t>
  </si>
  <si>
    <t>IRPF (Negociado junto à Receita Federal)</t>
  </si>
  <si>
    <t>L. J. da Silva</t>
  </si>
  <si>
    <t>A. G. Pereira</t>
  </si>
  <si>
    <t>não há</t>
  </si>
  <si>
    <t>Empréstimo com o Pedro (irmão) em 05/04/2012</t>
  </si>
  <si>
    <t>Pagarei quando puder - ref. % da poupança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</si>
  <si>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</si>
  <si>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</si>
  <si>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</si>
  <si>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</si>
  <si>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</si>
  <si>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</si>
  <si>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</si>
  <si>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</si>
  <si>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</si>
  <si>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</si>
  <si>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DEZEMBRO</t>
  </si>
  <si>
    <t>NOVEMBRO</t>
  </si>
  <si>
    <t>B A L A N Ç O  P A T R I M O N I A L  P E S S O A L</t>
  </si>
  <si>
    <t>Apartamento</t>
  </si>
  <si>
    <t>Programa de milhagem 120.000 pontos</t>
  </si>
  <si>
    <t>Caderneta de Poupança - Banco X</t>
  </si>
  <si>
    <t>Conta Corrente - Banco X</t>
  </si>
  <si>
    <t>Conta Corrente - Banco Y</t>
  </si>
  <si>
    <t>Banco X</t>
  </si>
  <si>
    <t>Banco Y</t>
  </si>
  <si>
    <t>Roupas</t>
  </si>
  <si>
    <t>Revisão do carro</t>
  </si>
  <si>
    <t>Fogão</t>
  </si>
  <si>
    <t>Geladeira</t>
  </si>
  <si>
    <t>Consignado Z</t>
  </si>
  <si>
    <t>Consignado B</t>
  </si>
  <si>
    <t>Banco Z</t>
  </si>
  <si>
    <t>Automóvel 2014</t>
  </si>
  <si>
    <t>Consórcio M</t>
  </si>
  <si>
    <t>6. Dívidas com o governo (Dívidas sociais)</t>
  </si>
  <si>
    <t>Carga de juros</t>
  </si>
  <si>
    <t xml:space="preserve">Total   </t>
  </si>
  <si>
    <t>Valor emprestado</t>
  </si>
  <si>
    <t>Nº de meses até a próxima</t>
  </si>
  <si>
    <t>Comprometimento mensal</t>
  </si>
  <si>
    <t>Nº interm. a vencer</t>
  </si>
  <si>
    <t>$ interm.</t>
  </si>
  <si>
    <t>Valor total</t>
  </si>
  <si>
    <t>Valor devido</t>
  </si>
  <si>
    <t>$ prestação</t>
  </si>
  <si>
    <t>Detalhes da dívida</t>
  </si>
  <si>
    <t>Taxa de juros</t>
  </si>
  <si>
    <t>$ atraso</t>
  </si>
  <si>
    <t>Nº prestações a vencer</t>
  </si>
  <si>
    <t>Disponível para gasto no mês</t>
  </si>
  <si>
    <t>Descrição dos bens - conta corrente negativa? Deixe zero!</t>
  </si>
  <si>
    <t>% da renda comprometida com dívidas</t>
  </si>
  <si>
    <t>B E N S</t>
  </si>
  <si>
    <t>D Í V I D A S</t>
  </si>
  <si>
    <t>R E S U M O  A N A L Í T I C O</t>
  </si>
  <si>
    <t>S E U   B A L A N Ç O   P A T R I M O N I A L</t>
  </si>
  <si>
    <t>S E U   C O M P R O M E T I M E N T O   M E N S A L</t>
  </si>
  <si>
    <t>4 - Parcelamento de Faturas de cartão de crédito</t>
  </si>
  <si>
    <t>5 - Compras Parceladas - exceto por cartão de crédito</t>
  </si>
  <si>
    <t>6 - Empréstimo Pessoal (Consignado)</t>
  </si>
  <si>
    <t>8 - Financiamento/ Leasing/ Consórcio de Veículos</t>
  </si>
  <si>
    <t>9 - Financiamento/ Consórcio de Imóveis - Mensalidades</t>
  </si>
  <si>
    <t>10 - Financiamento de Imóveis - Intermediárias</t>
  </si>
  <si>
    <t>11 - Financiamento de Imóveis - Chaves</t>
  </si>
  <si>
    <t>12 - Dívida com o Governo</t>
  </si>
  <si>
    <t>13 - Agiotas com Amortização (nome do Credor)</t>
  </si>
  <si>
    <t>14 - Agiotas sem Amortização (nome do Credor)</t>
  </si>
  <si>
    <t xml:space="preserve">15 - Outras Dívidas </t>
  </si>
  <si>
    <t>7 - Empréstimo Pessoal (CDC)</t>
  </si>
  <si>
    <t>IPVA 2017</t>
  </si>
  <si>
    <t>7. As que apresentam a maior carga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</si>
</sst>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#,##0.00;[Red]\-&quot;R$&quot;#,##0.00"/>
    <numFmt numFmtId="165" formatCode="_(* #,##0.00_);_(* \(#,##0.00\);_(* &quot;-&quot;??_);_(@_)"/>
    <numFmt numFmtId="166" formatCode="&quot;R$ &quot;#,##0.00;[Red]&quot;R$ &quot;#,##0.00"/>
    <numFmt numFmtId="167" formatCode="#,##0.00;[Red]#,##0.00"/>
  </numFmts>
  <fonts count="28" x14ac:knownFonts="1"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color indexed="8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rgb="FF4D4D4D"/>
      <name val="Arial"/>
      <family val="2"/>
    </font>
    <font>
      <b/>
      <sz val="9"/>
      <color theme="3" tint="0.3999755851924192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9"/>
      <color rgb="FF3366FF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0"/>
      <name val="Arial"/>
    </font>
    <font>
      <b/>
      <sz val="9"/>
      <color rgb="FF000000"/>
      <name val="Arial"/>
      <family val="2"/>
    </font>
    <font>
      <b/>
      <sz val="9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EF6D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499"/>
        <bgColor indexed="19"/>
      </patternFill>
    </fill>
    <fill>
      <patternFill patternType="solid">
        <fgColor rgb="FF7ECED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10">
    <border>
      <left/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hair">
        <color auto="1"/>
      </bottom>
      <diagonal/>
    </border>
    <border>
      <left/>
      <right/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9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479">
    <xf numFmtId="0" fontId="0" fillId="0" borderId="0" xfId="0"/>
    <xf numFmtId="0" fontId="4" fillId="2" borderId="1" xfId="0" applyFont="1" applyFill="1" applyBorder="1" applyAlignment="1" applyProtection="1">
      <alignment horizontal="center" vertical="center"/>
    </xf>
    <xf numFmtId="167" fontId="6" fillId="2" borderId="2" xfId="0" applyNumberFormat="1" applyFont="1" applyFill="1" applyBorder="1" applyAlignment="1" applyProtection="1">
      <alignment horizontal="right" vertical="center"/>
    </xf>
    <xf numFmtId="167" fontId="6" fillId="2" borderId="2" xfId="0" applyNumberFormat="1" applyFont="1" applyFill="1" applyBorder="1" applyAlignment="1" applyProtection="1">
      <alignment vertical="center"/>
    </xf>
    <xf numFmtId="167" fontId="6" fillId="2" borderId="3" xfId="0" applyNumberFormat="1" applyFont="1" applyFill="1" applyBorder="1" applyAlignment="1" applyProtection="1">
      <alignment vertical="center"/>
    </xf>
    <xf numFmtId="0" fontId="4" fillId="2" borderId="4" xfId="0" applyFont="1" applyFill="1" applyBorder="1" applyAlignment="1" applyProtection="1">
      <alignment horizontal="center" vertical="center"/>
    </xf>
    <xf numFmtId="0" fontId="6" fillId="2" borderId="6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  <protection locked="0"/>
    </xf>
    <xf numFmtId="167" fontId="6" fillId="2" borderId="3" xfId="0" applyNumberFormat="1" applyFont="1" applyFill="1" applyBorder="1" applyAlignment="1" applyProtection="1">
      <alignment vertical="center"/>
      <protection locked="0"/>
    </xf>
    <xf numFmtId="10" fontId="6" fillId="2" borderId="2" xfId="0" applyNumberFormat="1" applyFont="1" applyFill="1" applyBorder="1" applyAlignment="1" applyProtection="1">
      <alignment horizontal="center" vertical="center"/>
      <protection locked="0"/>
    </xf>
    <xf numFmtId="167" fontId="6" fillId="2" borderId="2" xfId="0" applyNumberFormat="1" applyFont="1" applyFill="1" applyBorder="1" applyAlignment="1" applyProtection="1">
      <alignment vertical="center"/>
      <protection locked="0"/>
    </xf>
    <xf numFmtId="0" fontId="6" fillId="2" borderId="3" xfId="0" applyNumberFormat="1" applyFont="1" applyFill="1" applyBorder="1" applyAlignment="1" applyProtection="1">
      <alignment horizontal="center" vertical="center"/>
      <protection locked="0"/>
    </xf>
    <xf numFmtId="167" fontId="6" fillId="2" borderId="8" xfId="0" applyNumberFormat="1" applyFont="1" applyFill="1" applyBorder="1" applyAlignment="1" applyProtection="1">
      <alignment vertical="center"/>
      <protection locked="0"/>
    </xf>
    <xf numFmtId="0" fontId="5" fillId="2" borderId="10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0" fontId="7" fillId="2" borderId="6" xfId="0" applyFont="1" applyFill="1" applyBorder="1" applyAlignment="1" applyProtection="1">
      <alignment vertical="center"/>
    </xf>
    <xf numFmtId="167" fontId="6" fillId="2" borderId="3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0" fillId="2" borderId="0" xfId="0" applyFill="1" applyBorder="1" applyAlignment="1" applyProtection="1">
      <alignment vertical="center"/>
    </xf>
    <xf numFmtId="0" fontId="7" fillId="2" borderId="12" xfId="0" applyFont="1" applyFill="1" applyBorder="1" applyAlignment="1" applyProtection="1">
      <alignment horizontal="center" vertical="center"/>
    </xf>
    <xf numFmtId="167" fontId="0" fillId="2" borderId="0" xfId="0" applyNumberFormat="1" applyFill="1" applyBorder="1" applyAlignment="1" applyProtection="1">
      <alignment vertical="center"/>
    </xf>
    <xf numFmtId="0" fontId="0" fillId="2" borderId="13" xfId="0" applyFill="1" applyBorder="1" applyAlignment="1" applyProtection="1">
      <alignment vertical="center"/>
    </xf>
    <xf numFmtId="0" fontId="6" fillId="2" borderId="6" xfId="0" applyNumberFormat="1" applyFont="1" applyFill="1" applyBorder="1" applyAlignment="1" applyProtection="1">
      <alignment horizontal="center" vertical="center"/>
      <protection locked="0"/>
    </xf>
    <xf numFmtId="0" fontId="17" fillId="2" borderId="14" xfId="0" applyFont="1" applyFill="1" applyBorder="1" applyAlignment="1" applyProtection="1">
      <alignment horizontal="left" vertical="center"/>
      <protection locked="0"/>
    </xf>
    <xf numFmtId="3" fontId="4" fillId="2" borderId="15" xfId="0" applyNumberFormat="1" applyFont="1" applyFill="1" applyBorder="1" applyAlignment="1" applyProtection="1">
      <alignment horizontal="center"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center"/>
      <protection locked="0"/>
    </xf>
    <xf numFmtId="167" fontId="6" fillId="2" borderId="1" xfId="0" applyNumberFormat="1" applyFont="1" applyFill="1" applyBorder="1" applyAlignment="1" applyProtection="1">
      <alignment vertical="center"/>
      <protection locked="0"/>
    </xf>
    <xf numFmtId="0" fontId="6" fillId="2" borderId="3" xfId="2" applyNumberFormat="1" applyFont="1" applyFill="1" applyBorder="1" applyAlignment="1" applyProtection="1">
      <alignment horizontal="center" vertical="center"/>
      <protection locked="0"/>
    </xf>
    <xf numFmtId="167" fontId="6" fillId="2" borderId="2" xfId="0" applyNumberFormat="1" applyFont="1" applyFill="1" applyBorder="1" applyAlignment="1" applyProtection="1">
      <alignment horizontal="right" vertical="center"/>
      <protection locked="0"/>
    </xf>
    <xf numFmtId="0" fontId="0" fillId="4" borderId="0" xfId="0" applyFill="1" applyBorder="1" applyAlignment="1" applyProtection="1">
      <alignment vertical="center"/>
    </xf>
    <xf numFmtId="0" fontId="7" fillId="4" borderId="0" xfId="0" applyFont="1" applyFill="1" applyBorder="1" applyAlignment="1" applyProtection="1">
      <alignment vertical="center"/>
    </xf>
    <xf numFmtId="4" fontId="19" fillId="3" borderId="6" xfId="0" applyNumberFormat="1" applyFont="1" applyFill="1" applyBorder="1" applyAlignment="1" applyProtection="1">
      <alignment horizontal="right" vertical="center"/>
    </xf>
    <xf numFmtId="4" fontId="16" fillId="3" borderId="6" xfId="0" applyNumberFormat="1" applyFont="1" applyFill="1" applyBorder="1" applyAlignment="1" applyProtection="1">
      <alignment horizontal="right" vertical="center"/>
    </xf>
    <xf numFmtId="0" fontId="7" fillId="2" borderId="12" xfId="0" applyFont="1" applyFill="1" applyBorder="1" applyAlignment="1" applyProtection="1">
      <alignment vertical="center"/>
      <protection locked="0"/>
    </xf>
    <xf numFmtId="167" fontId="6" fillId="2" borderId="17" xfId="0" applyNumberFormat="1" applyFont="1" applyFill="1" applyBorder="1" applyAlignment="1" applyProtection="1">
      <alignment vertical="center"/>
      <protection locked="0"/>
    </xf>
    <xf numFmtId="4" fontId="16" fillId="3" borderId="66" xfId="0" applyNumberFormat="1" applyFont="1" applyFill="1" applyBorder="1" applyAlignment="1" applyProtection="1">
      <alignment horizontal="right" vertical="center"/>
    </xf>
    <xf numFmtId="167" fontId="6" fillId="2" borderId="66" xfId="0" applyNumberFormat="1" applyFont="1" applyFill="1" applyBorder="1" applyAlignment="1" applyProtection="1">
      <alignment vertical="center"/>
    </xf>
    <xf numFmtId="40" fontId="2" fillId="3" borderId="31" xfId="0" applyNumberFormat="1" applyFont="1" applyFill="1" applyBorder="1" applyAlignment="1" applyProtection="1">
      <alignment horizontal="right" vertical="center"/>
    </xf>
    <xf numFmtId="4" fontId="18" fillId="3" borderId="66" xfId="0" applyNumberFormat="1" applyFont="1" applyFill="1" applyBorder="1" applyAlignment="1" applyProtection="1">
      <alignment horizontal="right" vertical="center"/>
    </xf>
    <xf numFmtId="0" fontId="18" fillId="3" borderId="16" xfId="0" applyFont="1" applyFill="1" applyBorder="1" applyAlignment="1" applyProtection="1">
      <alignment horizontal="left" vertical="center"/>
    </xf>
    <xf numFmtId="4" fontId="18" fillId="3" borderId="42" xfId="0" applyNumberFormat="1" applyFont="1" applyFill="1" applyBorder="1" applyAlignment="1" applyProtection="1">
      <alignment horizontal="right" vertical="center"/>
    </xf>
    <xf numFmtId="10" fontId="16" fillId="7" borderId="69" xfId="0" applyNumberFormat="1" applyFont="1" applyFill="1" applyBorder="1" applyAlignment="1" applyProtection="1">
      <alignment horizontal="right" vertical="center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8" xfId="0" applyNumberFormat="1" applyFont="1" applyFill="1" applyBorder="1" applyAlignment="1" applyProtection="1">
      <alignment horizontal="center" vertical="center"/>
      <protection locked="0"/>
    </xf>
    <xf numFmtId="4" fontId="6" fillId="2" borderId="2" xfId="0" applyNumberFormat="1" applyFont="1" applyFill="1" applyBorder="1" applyAlignment="1" applyProtection="1">
      <alignment vertical="center"/>
      <protection locked="0"/>
    </xf>
    <xf numFmtId="4" fontId="6" fillId="2" borderId="8" xfId="0" applyNumberFormat="1" applyFont="1" applyFill="1" applyBorder="1" applyAlignment="1" applyProtection="1">
      <alignment vertical="center"/>
      <protection locked="0"/>
    </xf>
    <xf numFmtId="0" fontId="6" fillId="2" borderId="5" xfId="0" applyFont="1" applyFill="1" applyBorder="1" applyAlignment="1" applyProtection="1">
      <alignment horizontal="left" vertical="center"/>
      <protection locked="0"/>
    </xf>
    <xf numFmtId="0" fontId="6" fillId="2" borderId="2" xfId="0" applyFont="1" applyFill="1" applyBorder="1" applyAlignment="1" applyProtection="1">
      <alignment horizontal="left" vertical="center"/>
      <protection locked="0"/>
    </xf>
    <xf numFmtId="3" fontId="4" fillId="2" borderId="4" xfId="0" applyNumberFormat="1" applyFont="1" applyFill="1" applyBorder="1" applyAlignment="1" applyProtection="1">
      <alignment horizontal="center" vertical="center"/>
    </xf>
    <xf numFmtId="3" fontId="4" fillId="2" borderId="1" xfId="0" applyNumberFormat="1" applyFont="1" applyFill="1" applyBorder="1" applyAlignment="1" applyProtection="1">
      <alignment horizontal="center" vertical="center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0" xfId="0" applyFont="1" applyFill="1" applyBorder="1" applyAlignment="1" applyProtection="1">
      <alignment horizontal="center" vertical="center"/>
    </xf>
    <xf numFmtId="3" fontId="6" fillId="2" borderId="16" xfId="0" applyNumberFormat="1" applyFont="1" applyFill="1" applyBorder="1" applyAlignment="1" applyProtection="1">
      <alignment horizontal="left" vertical="center"/>
      <protection locked="0"/>
    </xf>
    <xf numFmtId="3" fontId="6" fillId="2" borderId="18" xfId="0" applyNumberFormat="1" applyFont="1" applyFill="1" applyBorder="1" applyAlignment="1" applyProtection="1">
      <alignment horizontal="left" vertical="center"/>
      <protection locked="0"/>
    </xf>
    <xf numFmtId="3" fontId="6" fillId="2" borderId="2" xfId="0" applyNumberFormat="1" applyFont="1" applyFill="1" applyBorder="1" applyAlignment="1" applyProtection="1">
      <alignment horizontal="left" vertical="center"/>
      <protection locked="0"/>
    </xf>
    <xf numFmtId="0" fontId="6" fillId="2" borderId="18" xfId="0" applyFont="1" applyFill="1" applyBorder="1" applyAlignment="1" applyProtection="1">
      <alignment horizontal="left" vertical="center"/>
      <protection locked="0"/>
    </xf>
    <xf numFmtId="0" fontId="6" fillId="2" borderId="7" xfId="0" applyFont="1" applyFill="1" applyBorder="1" applyAlignment="1" applyProtection="1">
      <alignment horizontal="left" vertical="center"/>
      <protection locked="0"/>
    </xf>
    <xf numFmtId="167" fontId="3" fillId="2" borderId="16" xfId="1" applyNumberFormat="1" applyFont="1" applyFill="1" applyBorder="1" applyAlignment="1" applyProtection="1">
      <alignment horizontal="right" vertical="center"/>
      <protection locked="0"/>
    </xf>
    <xf numFmtId="167" fontId="3" fillId="2" borderId="12" xfId="1" applyNumberFormat="1" applyFont="1" applyFill="1" applyBorder="1" applyAlignment="1" applyProtection="1">
      <alignment horizontal="right" vertical="center"/>
      <protection locked="0"/>
    </xf>
    <xf numFmtId="0" fontId="3" fillId="2" borderId="5" xfId="0" applyFont="1" applyFill="1" applyBorder="1" applyAlignment="1" applyProtection="1">
      <alignment vertical="center"/>
      <protection locked="0"/>
    </xf>
    <xf numFmtId="0" fontId="3" fillId="2" borderId="18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vertical="center"/>
      <protection locked="0"/>
    </xf>
    <xf numFmtId="0" fontId="6" fillId="2" borderId="7" xfId="0" quotePrefix="1" applyFont="1" applyFill="1" applyBorder="1" applyAlignment="1" applyProtection="1">
      <alignment horizontal="left" vertical="center"/>
      <protection locked="0"/>
    </xf>
    <xf numFmtId="0" fontId="18" fillId="3" borderId="3" xfId="0" applyFont="1" applyFill="1" applyBorder="1" applyAlignment="1" applyProtection="1">
      <alignment horizontal="left" vertical="center"/>
    </xf>
    <xf numFmtId="0" fontId="18" fillId="3" borderId="2" xfId="0" applyFont="1" applyFill="1" applyBorder="1" applyAlignment="1" applyProtection="1">
      <alignment horizontal="left" vertical="center"/>
    </xf>
    <xf numFmtId="0" fontId="17" fillId="2" borderId="5" xfId="0" applyFont="1" applyFill="1" applyBorder="1" applyAlignment="1" applyProtection="1">
      <alignment vertical="center"/>
      <protection locked="0" hidden="1"/>
    </xf>
    <xf numFmtId="0" fontId="7" fillId="2" borderId="31" xfId="0" applyFont="1" applyFill="1" applyBorder="1" applyAlignment="1" applyProtection="1">
      <alignment vertical="center"/>
    </xf>
    <xf numFmtId="0" fontId="6" fillId="2" borderId="78" xfId="0" applyFont="1" applyFill="1" applyBorder="1" applyAlignment="1" applyProtection="1">
      <alignment horizontal="left" vertical="center"/>
      <protection locked="0" hidden="1"/>
    </xf>
    <xf numFmtId="0" fontId="6" fillId="2" borderId="6" xfId="0" applyNumberFormat="1" applyFont="1" applyFill="1" applyBorder="1" applyAlignment="1" applyProtection="1">
      <alignment vertical="center"/>
      <protection locked="0" hidden="1"/>
    </xf>
    <xf numFmtId="0" fontId="0" fillId="2" borderId="0" xfId="0" applyFill="1" applyBorder="1" applyAlignment="1" applyProtection="1">
      <alignment vertical="center"/>
    </xf>
    <xf numFmtId="167" fontId="6" fillId="2" borderId="3" xfId="0" applyNumberFormat="1" applyFont="1" applyFill="1" applyBorder="1" applyAlignment="1" applyProtection="1">
      <alignment vertical="center"/>
    </xf>
    <xf numFmtId="10" fontId="6" fillId="2" borderId="3" xfId="0" applyNumberFormat="1" applyFont="1" applyFill="1" applyBorder="1" applyAlignment="1" applyProtection="1">
      <alignment horizontal="center" vertical="center"/>
      <protection locked="0"/>
    </xf>
    <xf numFmtId="167" fontId="6" fillId="2" borderId="3" xfId="0" applyNumberFormat="1" applyFont="1" applyFill="1" applyBorder="1" applyAlignment="1" applyProtection="1">
      <alignment vertical="center"/>
      <protection locked="0"/>
    </xf>
    <xf numFmtId="10" fontId="6" fillId="2" borderId="2" xfId="0" applyNumberFormat="1" applyFont="1" applyFill="1" applyBorder="1" applyAlignment="1" applyProtection="1">
      <alignment horizontal="center" vertical="center"/>
      <protection locked="0"/>
    </xf>
    <xf numFmtId="167" fontId="6" fillId="2" borderId="2" xfId="0" applyNumberFormat="1" applyFont="1" applyFill="1" applyBorder="1" applyAlignment="1" applyProtection="1">
      <alignment vertical="center"/>
      <protection locked="0"/>
    </xf>
    <xf numFmtId="0" fontId="6" fillId="2" borderId="3" xfId="0" applyNumberFormat="1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167" fontId="6" fillId="2" borderId="3" xfId="0" applyNumberFormat="1" applyFont="1" applyFill="1" applyBorder="1" applyAlignment="1" applyProtection="1">
      <alignment horizontal="right" vertical="center"/>
    </xf>
    <xf numFmtId="0" fontId="6" fillId="2" borderId="6" xfId="0" applyNumberFormat="1" applyFont="1" applyFill="1" applyBorder="1" applyAlignment="1" applyProtection="1">
      <alignment horizontal="center" vertical="center"/>
      <protection locked="0"/>
    </xf>
    <xf numFmtId="0" fontId="17" fillId="2" borderId="14" xfId="0" applyFont="1" applyFill="1" applyBorder="1" applyAlignment="1" applyProtection="1">
      <alignment horizontal="left" vertical="center"/>
      <protection locked="0"/>
    </xf>
    <xf numFmtId="167" fontId="6" fillId="2" borderId="1" xfId="0" applyNumberFormat="1" applyFont="1" applyFill="1" applyBorder="1" applyAlignment="1" applyProtection="1">
      <alignment vertical="center"/>
      <protection locked="0"/>
    </xf>
    <xf numFmtId="0" fontId="6" fillId="2" borderId="3" xfId="2" applyNumberFormat="1" applyFont="1" applyFill="1" applyBorder="1" applyAlignment="1" applyProtection="1">
      <alignment horizontal="center" vertical="center"/>
      <protection locked="0"/>
    </xf>
    <xf numFmtId="167" fontId="6" fillId="2" borderId="2" xfId="0" applyNumberFormat="1" applyFont="1" applyFill="1" applyBorder="1" applyAlignment="1" applyProtection="1">
      <alignment horizontal="right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4" fontId="6" fillId="2" borderId="2" xfId="0" applyNumberFormat="1" applyFont="1" applyFill="1" applyBorder="1" applyAlignment="1" applyProtection="1">
      <alignment vertical="center"/>
      <protection locked="0"/>
    </xf>
    <xf numFmtId="10" fontId="6" fillId="2" borderId="2" xfId="0" applyNumberFormat="1" applyFont="1" applyFill="1" applyBorder="1" applyAlignment="1" applyProtection="1">
      <alignment horizontal="center" vertical="center"/>
      <protection locked="0" hidden="1"/>
    </xf>
    <xf numFmtId="0" fontId="6" fillId="2" borderId="3" xfId="0" applyNumberFormat="1" applyFont="1" applyFill="1" applyBorder="1" applyAlignment="1" applyProtection="1">
      <alignment horizontal="center" vertical="center"/>
      <protection locked="0" hidden="1"/>
    </xf>
    <xf numFmtId="167" fontId="6" fillId="2" borderId="2" xfId="0" applyNumberFormat="1" applyFont="1" applyFill="1" applyBorder="1" applyAlignment="1" applyProtection="1">
      <alignment vertical="center"/>
      <protection locked="0" hidden="1"/>
    </xf>
    <xf numFmtId="3" fontId="17" fillId="2" borderId="1" xfId="0" applyNumberFormat="1" applyFont="1" applyFill="1" applyBorder="1" applyAlignment="1" applyProtection="1">
      <alignment horizontal="center" vertical="center"/>
      <protection locked="0" hidden="1"/>
    </xf>
    <xf numFmtId="167" fontId="6" fillId="2" borderId="3" xfId="0" applyNumberFormat="1" applyFont="1" applyFill="1" applyBorder="1" applyAlignment="1" applyProtection="1">
      <alignment vertical="center"/>
      <protection locked="0" hidden="1"/>
    </xf>
    <xf numFmtId="0" fontId="6" fillId="2" borderId="6" xfId="0" applyNumberFormat="1" applyFont="1" applyFill="1" applyBorder="1" applyAlignment="1" applyProtection="1">
      <alignment horizontal="center" vertical="center"/>
      <protection locked="0" hidden="1"/>
    </xf>
    <xf numFmtId="0" fontId="6" fillId="2" borderId="7" xfId="0" applyFont="1" applyFill="1" applyBorder="1" applyAlignment="1" applyProtection="1">
      <alignment horizontal="left" vertical="center"/>
      <protection locked="0" hidden="1"/>
    </xf>
    <xf numFmtId="0" fontId="6" fillId="2" borderId="2" xfId="0" applyNumberFormat="1" applyFont="1" applyFill="1" applyBorder="1" applyAlignment="1" applyProtection="1">
      <alignment horizontal="center" vertical="center"/>
      <protection locked="0" hidden="1"/>
    </xf>
    <xf numFmtId="10" fontId="6" fillId="2" borderId="3" xfId="0" applyNumberFormat="1" applyFont="1" applyFill="1" applyBorder="1" applyAlignment="1" applyProtection="1">
      <alignment horizontal="center" vertical="center"/>
      <protection locked="0" hidden="1"/>
    </xf>
    <xf numFmtId="0" fontId="6" fillId="2" borderId="8" xfId="0" applyNumberFormat="1" applyFont="1" applyFill="1" applyBorder="1" applyAlignment="1" applyProtection="1">
      <alignment horizontal="center" vertical="center"/>
      <protection locked="0" hidden="1"/>
    </xf>
    <xf numFmtId="0" fontId="6" fillId="2" borderId="3" xfId="2" applyNumberFormat="1" applyFont="1" applyFill="1" applyBorder="1" applyAlignment="1" applyProtection="1">
      <alignment horizontal="center" vertical="center"/>
      <protection locked="0" hidden="1"/>
    </xf>
    <xf numFmtId="0" fontId="6" fillId="2" borderId="7" xfId="0" quotePrefix="1" applyFont="1" applyFill="1" applyBorder="1" applyAlignment="1" applyProtection="1">
      <alignment horizontal="left" vertical="center"/>
      <protection locked="0" hidden="1"/>
    </xf>
    <xf numFmtId="167" fontId="6" fillId="2" borderId="2" xfId="0" applyNumberFormat="1" applyFont="1" applyFill="1" applyBorder="1" applyAlignment="1" applyProtection="1">
      <alignment horizontal="right" vertical="center"/>
      <protection locked="0" hidden="1"/>
    </xf>
    <xf numFmtId="167" fontId="6" fillId="2" borderId="3" xfId="0" applyNumberFormat="1" applyFont="1" applyFill="1" applyBorder="1" applyAlignment="1" applyProtection="1">
      <alignment horizontal="right" vertical="center"/>
      <protection locked="0" hidden="1"/>
    </xf>
    <xf numFmtId="167" fontId="6" fillId="2" borderId="8" xfId="0" applyNumberFormat="1" applyFont="1" applyFill="1" applyBorder="1" applyAlignment="1" applyProtection="1">
      <alignment horizontal="right" vertical="center"/>
      <protection locked="0" hidden="1"/>
    </xf>
    <xf numFmtId="4" fontId="6" fillId="2" borderId="2" xfId="0" applyNumberFormat="1" applyFont="1" applyFill="1" applyBorder="1" applyAlignment="1" applyProtection="1">
      <alignment horizontal="right" vertical="center"/>
      <protection locked="0" hidden="1"/>
    </xf>
    <xf numFmtId="4" fontId="6" fillId="2" borderId="8" xfId="0" applyNumberFormat="1" applyFont="1" applyFill="1" applyBorder="1" applyAlignment="1" applyProtection="1">
      <alignment horizontal="right" vertical="center"/>
      <protection locked="0" hidden="1"/>
    </xf>
    <xf numFmtId="167" fontId="6" fillId="2" borderId="1" xfId="0" applyNumberFormat="1" applyFont="1" applyFill="1" applyBorder="1" applyAlignment="1" applyProtection="1">
      <alignment horizontal="right" vertical="center"/>
      <protection locked="0" hidden="1"/>
    </xf>
    <xf numFmtId="0" fontId="17" fillId="2" borderId="15" xfId="0" applyNumberFormat="1" applyFont="1" applyFill="1" applyBorder="1" applyAlignment="1" applyProtection="1">
      <alignment horizontal="right" vertical="center"/>
      <protection locked="0" hidden="1"/>
    </xf>
    <xf numFmtId="0" fontId="17" fillId="2" borderId="2" xfId="0" applyNumberFormat="1" applyFont="1" applyFill="1" applyBorder="1" applyAlignment="1" applyProtection="1">
      <alignment horizontal="right" vertical="center"/>
      <protection locked="0" hidden="1"/>
    </xf>
    <xf numFmtId="167" fontId="6" fillId="2" borderId="17" xfId="0" applyNumberFormat="1" applyFont="1" applyFill="1" applyBorder="1" applyAlignment="1" applyProtection="1">
      <alignment horizontal="right" vertical="center"/>
      <protection locked="0" hidden="1"/>
    </xf>
    <xf numFmtId="0" fontId="17" fillId="2" borderId="40" xfId="0" applyFont="1" applyFill="1" applyBorder="1" applyAlignment="1" applyProtection="1">
      <alignment horizontal="center" vertical="center"/>
      <protection locked="0" hidden="1"/>
    </xf>
    <xf numFmtId="0" fontId="6" fillId="2" borderId="2" xfId="0" applyNumberFormat="1" applyFont="1" applyFill="1" applyBorder="1" applyAlignment="1" applyProtection="1">
      <alignment horizontal="right" vertical="center"/>
      <protection locked="0" hidden="1"/>
    </xf>
    <xf numFmtId="0" fontId="7" fillId="2" borderId="20" xfId="0" applyFont="1" applyFill="1" applyBorder="1" applyAlignment="1" applyProtection="1">
      <alignment vertical="center"/>
      <protection locked="0"/>
    </xf>
    <xf numFmtId="167" fontId="6" fillId="2" borderId="53" xfId="0" applyNumberFormat="1" applyFont="1" applyFill="1" applyBorder="1" applyAlignment="1" applyProtection="1">
      <alignment horizontal="right" vertical="center"/>
      <protection locked="0" hidden="1"/>
    </xf>
    <xf numFmtId="167" fontId="6" fillId="2" borderId="18" xfId="0" applyNumberFormat="1" applyFont="1" applyFill="1" applyBorder="1" applyAlignment="1" applyProtection="1">
      <alignment horizontal="right" vertical="center"/>
      <protection locked="0" hidden="1"/>
    </xf>
    <xf numFmtId="0" fontId="6" fillId="2" borderId="5" xfId="0" applyFont="1" applyFill="1" applyBorder="1" applyAlignment="1" applyProtection="1">
      <alignment vertical="center"/>
      <protection locked="0" hidden="1"/>
    </xf>
    <xf numFmtId="167" fontId="6" fillId="2" borderId="16" xfId="0" applyNumberFormat="1" applyFont="1" applyFill="1" applyBorder="1" applyAlignment="1" applyProtection="1">
      <alignment vertical="center"/>
      <protection locked="0"/>
    </xf>
    <xf numFmtId="4" fontId="16" fillId="3" borderId="16" xfId="0" applyNumberFormat="1" applyFont="1" applyFill="1" applyBorder="1" applyAlignment="1" applyProtection="1">
      <alignment horizontal="right" vertical="center"/>
    </xf>
    <xf numFmtId="4" fontId="16" fillId="3" borderId="3" xfId="0" applyNumberFormat="1" applyFont="1" applyFill="1" applyBorder="1" applyAlignment="1" applyProtection="1">
      <alignment horizontal="right" vertical="center"/>
    </xf>
    <xf numFmtId="0" fontId="6" fillId="2" borderId="9" xfId="0" applyFont="1" applyFill="1" applyBorder="1" applyAlignment="1" applyProtection="1">
      <alignment vertical="center"/>
      <protection locked="0" hidden="1"/>
    </xf>
    <xf numFmtId="0" fontId="6" fillId="2" borderId="3" xfId="0" applyFont="1" applyFill="1" applyBorder="1" applyAlignment="1" applyProtection="1">
      <alignment vertical="center"/>
      <protection locked="0" hidden="1"/>
    </xf>
    <xf numFmtId="4" fontId="16" fillId="3" borderId="17" xfId="0" applyNumberFormat="1" applyFont="1" applyFill="1" applyBorder="1" applyAlignment="1" applyProtection="1">
      <alignment horizontal="right" vertical="center"/>
    </xf>
    <xf numFmtId="0" fontId="7" fillId="2" borderId="6" xfId="0" applyFont="1" applyFill="1" applyBorder="1" applyAlignment="1" applyProtection="1">
      <alignment horizontal="center" vertical="center"/>
    </xf>
    <xf numFmtId="0" fontId="17" fillId="2" borderId="3" xfId="0" applyFont="1" applyFill="1" applyBorder="1" applyAlignment="1" applyProtection="1">
      <alignment vertical="center"/>
      <protection locked="0" hidden="1"/>
    </xf>
    <xf numFmtId="0" fontId="6" fillId="2" borderId="16" xfId="0" applyNumberFormat="1" applyFont="1" applyFill="1" applyBorder="1" applyAlignment="1" applyProtection="1">
      <alignment horizontal="center" vertical="center"/>
      <protection locked="0"/>
    </xf>
    <xf numFmtId="167" fontId="3" fillId="2" borderId="6" xfId="1" applyNumberFormat="1" applyFont="1" applyFill="1" applyBorder="1" applyAlignment="1" applyProtection="1">
      <alignment vertical="center"/>
      <protection locked="0" hidden="1"/>
    </xf>
    <xf numFmtId="167" fontId="6" fillId="2" borderId="96" xfId="0" applyNumberFormat="1" applyFont="1" applyFill="1" applyBorder="1" applyAlignment="1" applyProtection="1">
      <alignment horizontal="right" vertical="center"/>
      <protection locked="0" hidden="1"/>
    </xf>
    <xf numFmtId="0" fontId="6" fillId="2" borderId="12" xfId="0" applyNumberFormat="1" applyFont="1" applyFill="1" applyBorder="1" applyAlignment="1" applyProtection="1">
      <alignment horizontal="center" vertical="center"/>
      <protection locked="0"/>
    </xf>
    <xf numFmtId="0" fontId="6" fillId="2" borderId="3" xfId="0" applyNumberFormat="1" applyFont="1" applyFill="1" applyBorder="1" applyAlignment="1" applyProtection="1">
      <alignment horizontal="right" vertical="center"/>
      <protection locked="0" hidden="1"/>
    </xf>
    <xf numFmtId="167" fontId="23" fillId="2" borderId="9" xfId="0" applyNumberFormat="1" applyFont="1" applyFill="1" applyBorder="1" applyAlignment="1" applyProtection="1">
      <alignment horizontal="right" vertical="center"/>
      <protection locked="0" hidden="1"/>
    </xf>
    <xf numFmtId="167" fontId="6" fillId="2" borderId="3" xfId="0" applyNumberFormat="1" applyFont="1" applyFill="1" applyBorder="1" applyAlignment="1" applyProtection="1">
      <alignment horizontal="right" vertical="center"/>
      <protection locked="0"/>
    </xf>
    <xf numFmtId="167" fontId="6" fillId="2" borderId="16" xfId="0" applyNumberFormat="1" applyFont="1" applyFill="1" applyBorder="1" applyAlignment="1" applyProtection="1">
      <alignment horizontal="right" vertical="center"/>
      <protection locked="0"/>
    </xf>
    <xf numFmtId="4" fontId="16" fillId="3" borderId="67" xfId="0" applyNumberFormat="1" applyFont="1" applyFill="1" applyBorder="1" applyAlignment="1" applyProtection="1">
      <alignment horizontal="right" vertical="center"/>
    </xf>
    <xf numFmtId="167" fontId="6" fillId="2" borderId="31" xfId="0" applyNumberFormat="1" applyFont="1" applyFill="1" applyBorder="1" applyAlignment="1" applyProtection="1">
      <alignment vertical="center"/>
    </xf>
    <xf numFmtId="4" fontId="16" fillId="3" borderId="18" xfId="0" applyNumberFormat="1" applyFont="1" applyFill="1" applyBorder="1" applyAlignment="1" applyProtection="1">
      <alignment horizontal="right" vertical="center"/>
    </xf>
    <xf numFmtId="4" fontId="16" fillId="3" borderId="53" xfId="0" applyNumberFormat="1" applyFont="1" applyFill="1" applyBorder="1" applyAlignment="1" applyProtection="1">
      <alignment horizontal="right" vertical="center"/>
    </xf>
    <xf numFmtId="167" fontId="6" fillId="2" borderId="16" xfId="0" applyNumberFormat="1" applyFont="1" applyFill="1" applyBorder="1" applyAlignment="1" applyProtection="1">
      <alignment vertical="center"/>
    </xf>
    <xf numFmtId="167" fontId="6" fillId="2" borderId="16" xfId="0" applyNumberFormat="1" applyFont="1" applyFill="1" applyBorder="1" applyAlignment="1" applyProtection="1">
      <alignment horizontal="right" vertical="center"/>
      <protection locked="0" hidden="1"/>
    </xf>
    <xf numFmtId="4" fontId="16" fillId="3" borderId="0" xfId="0" applyNumberFormat="1" applyFont="1" applyFill="1" applyBorder="1" applyAlignment="1" applyProtection="1">
      <alignment horizontal="right" vertical="center"/>
    </xf>
    <xf numFmtId="167" fontId="6" fillId="2" borderId="8" xfId="0" applyNumberFormat="1" applyFont="1" applyFill="1" applyBorder="1" applyAlignment="1" applyProtection="1">
      <alignment vertical="center"/>
      <protection locked="0" hidden="1"/>
    </xf>
    <xf numFmtId="0" fontId="6" fillId="2" borderId="5" xfId="0" applyFont="1" applyFill="1" applyBorder="1" applyAlignment="1" applyProtection="1">
      <alignment horizontal="left" vertical="center"/>
      <protection locked="0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3" fontId="4" fillId="2" borderId="4" xfId="0" applyNumberFormat="1" applyFont="1" applyFill="1" applyBorder="1" applyAlignment="1" applyProtection="1">
      <alignment horizontal="center" vertical="center"/>
    </xf>
    <xf numFmtId="3" fontId="4" fillId="2" borderId="1" xfId="0" applyNumberFormat="1" applyFont="1" applyFill="1" applyBorder="1" applyAlignment="1" applyProtection="1">
      <alignment horizontal="center" vertical="center"/>
    </xf>
    <xf numFmtId="0" fontId="4" fillId="2" borderId="40" xfId="0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left" vertical="center"/>
      <protection locked="0"/>
    </xf>
    <xf numFmtId="0" fontId="6" fillId="2" borderId="7" xfId="0" quotePrefix="1" applyFont="1" applyFill="1" applyBorder="1" applyAlignment="1" applyProtection="1">
      <alignment horizontal="left" vertical="center"/>
      <protection locked="0"/>
    </xf>
    <xf numFmtId="167" fontId="3" fillId="2" borderId="98" xfId="0" applyNumberFormat="1" applyFont="1" applyFill="1" applyBorder="1" applyAlignment="1" applyProtection="1">
      <alignment vertical="center"/>
      <protection locked="0" hidden="1"/>
    </xf>
    <xf numFmtId="4" fontId="0" fillId="2" borderId="0" xfId="0" applyNumberFormat="1" applyFill="1" applyBorder="1" applyAlignment="1" applyProtection="1">
      <alignment vertical="center"/>
    </xf>
    <xf numFmtId="4" fontId="19" fillId="3" borderId="79" xfId="0" applyNumberFormat="1" applyFont="1" applyFill="1" applyBorder="1" applyAlignment="1" applyProtection="1">
      <alignment horizontal="right" vertical="center"/>
    </xf>
    <xf numFmtId="4" fontId="18" fillId="3" borderId="79" xfId="0" applyNumberFormat="1" applyFont="1" applyFill="1" applyBorder="1" applyAlignment="1" applyProtection="1">
      <alignment horizontal="right" vertical="center"/>
    </xf>
    <xf numFmtId="4" fontId="16" fillId="3" borderId="79" xfId="0" applyNumberFormat="1" applyFont="1" applyFill="1" applyBorder="1" applyAlignment="1" applyProtection="1">
      <alignment horizontal="right" vertical="center"/>
    </xf>
    <xf numFmtId="40" fontId="2" fillId="3" borderId="79" xfId="0" applyNumberFormat="1" applyFont="1" applyFill="1" applyBorder="1" applyAlignment="1" applyProtection="1">
      <alignment horizontal="right" vertical="center"/>
    </xf>
    <xf numFmtId="4" fontId="18" fillId="3" borderId="80" xfId="0" applyNumberFormat="1" applyFont="1" applyFill="1" applyBorder="1" applyAlignment="1" applyProtection="1">
      <alignment horizontal="right" vertical="center"/>
    </xf>
    <xf numFmtId="4" fontId="16" fillId="3" borderId="80" xfId="0" applyNumberFormat="1" applyFont="1" applyFill="1" applyBorder="1" applyAlignment="1" applyProtection="1">
      <alignment horizontal="right" vertical="center"/>
    </xf>
    <xf numFmtId="10" fontId="16" fillId="7" borderId="80" xfId="0" applyNumberFormat="1" applyFont="1" applyFill="1" applyBorder="1" applyAlignment="1" applyProtection="1">
      <alignment horizontal="right" vertical="center"/>
    </xf>
    <xf numFmtId="4" fontId="16" fillId="7" borderId="80" xfId="0" applyNumberFormat="1" applyFont="1" applyFill="1" applyBorder="1" applyAlignment="1" applyProtection="1">
      <alignment horizontal="right" vertical="center"/>
    </xf>
    <xf numFmtId="0" fontId="4" fillId="2" borderId="33" xfId="0" applyFont="1" applyFill="1" applyBorder="1" applyAlignment="1" applyProtection="1">
      <alignment horizontal="center" vertical="center"/>
    </xf>
    <xf numFmtId="3" fontId="4" fillId="2" borderId="4" xfId="0" applyNumberFormat="1" applyFont="1" applyFill="1" applyBorder="1" applyAlignment="1" applyProtection="1">
      <alignment horizontal="center" vertical="center"/>
    </xf>
    <xf numFmtId="3" fontId="4" fillId="2" borderId="1" xfId="0" applyNumberFormat="1" applyFont="1" applyFill="1" applyBorder="1" applyAlignment="1" applyProtection="1">
      <alignment horizontal="center" vertical="center"/>
    </xf>
    <xf numFmtId="0" fontId="4" fillId="2" borderId="4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left" vertical="center"/>
      <protection locked="0"/>
    </xf>
    <xf numFmtId="4" fontId="18" fillId="3" borderId="79" xfId="0" applyNumberFormat="1" applyFont="1" applyFill="1" applyBorder="1" applyAlignment="1" applyProtection="1">
      <alignment horizontal="right" vertical="center"/>
    </xf>
    <xf numFmtId="0" fontId="6" fillId="2" borderId="7" xfId="0" quotePrefix="1" applyFont="1" applyFill="1" applyBorder="1" applyAlignment="1" applyProtection="1">
      <alignment horizontal="left" vertical="center"/>
      <protection locked="0"/>
    </xf>
    <xf numFmtId="0" fontId="6" fillId="2" borderId="7" xfId="0" applyFont="1" applyFill="1" applyBorder="1" applyAlignment="1" applyProtection="1">
      <alignment horizontal="left" vertical="center"/>
      <protection locked="0"/>
    </xf>
    <xf numFmtId="167" fontId="3" fillId="2" borderId="98" xfId="0" applyNumberFormat="1" applyFont="1" applyFill="1" applyBorder="1" applyAlignment="1" applyProtection="1">
      <alignment vertical="center"/>
      <protection hidden="1"/>
    </xf>
    <xf numFmtId="167" fontId="6" fillId="2" borderId="3" xfId="0" applyNumberFormat="1" applyFont="1" applyFill="1" applyBorder="1" applyAlignment="1" applyProtection="1">
      <alignment vertical="center"/>
      <protection hidden="1"/>
    </xf>
    <xf numFmtId="167" fontId="6" fillId="2" borderId="3" xfId="0" applyNumberFormat="1" applyFont="1" applyFill="1" applyBorder="1" applyAlignment="1" applyProtection="1">
      <alignment horizontal="right" vertical="center"/>
      <protection hidden="1"/>
    </xf>
    <xf numFmtId="167" fontId="6" fillId="2" borderId="16" xfId="0" applyNumberFormat="1" applyFont="1" applyFill="1" applyBorder="1" applyAlignment="1" applyProtection="1">
      <alignment horizontal="right" vertical="center"/>
    </xf>
    <xf numFmtId="167" fontId="6" fillId="2" borderId="53" xfId="0" applyNumberFormat="1" applyFont="1" applyFill="1" applyBorder="1" applyAlignment="1" applyProtection="1">
      <alignment horizontal="right" vertical="center"/>
      <protection hidden="1"/>
    </xf>
    <xf numFmtId="167" fontId="6" fillId="2" borderId="96" xfId="0" applyNumberFormat="1" applyFont="1" applyFill="1" applyBorder="1" applyAlignment="1" applyProtection="1">
      <alignment horizontal="right" vertical="center"/>
      <protection hidden="1"/>
    </xf>
    <xf numFmtId="167" fontId="6" fillId="2" borderId="17" xfId="0" applyNumberFormat="1" applyFont="1" applyFill="1" applyBorder="1" applyAlignment="1" applyProtection="1">
      <alignment horizontal="right" vertical="center"/>
      <protection hidden="1"/>
    </xf>
    <xf numFmtId="167" fontId="6" fillId="2" borderId="18" xfId="0" applyNumberFormat="1" applyFont="1" applyFill="1" applyBorder="1" applyAlignment="1" applyProtection="1">
      <alignment horizontal="right" vertical="center"/>
      <protection hidden="1"/>
    </xf>
    <xf numFmtId="167" fontId="6" fillId="2" borderId="2" xfId="0" applyNumberFormat="1" applyFont="1" applyFill="1" applyBorder="1" applyAlignment="1" applyProtection="1">
      <alignment horizontal="right" vertical="center"/>
      <protection hidden="1"/>
    </xf>
    <xf numFmtId="167" fontId="6" fillId="2" borderId="8" xfId="0" applyNumberFormat="1" applyFont="1" applyFill="1" applyBorder="1" applyAlignment="1" applyProtection="1">
      <alignment horizontal="right" vertical="center"/>
      <protection hidden="1"/>
    </xf>
    <xf numFmtId="3" fontId="4" fillId="2" borderId="4" xfId="0" applyNumberFormat="1" applyFont="1" applyFill="1" applyBorder="1" applyAlignment="1" applyProtection="1">
      <alignment horizontal="center" vertical="center"/>
    </xf>
    <xf numFmtId="3" fontId="4" fillId="2" borderId="1" xfId="0" applyNumberFormat="1" applyFont="1" applyFill="1" applyBorder="1" applyAlignment="1" applyProtection="1">
      <alignment horizontal="center" vertical="center"/>
    </xf>
    <xf numFmtId="0" fontId="4" fillId="2" borderId="4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left" vertical="center"/>
      <protection locked="0"/>
    </xf>
    <xf numFmtId="4" fontId="18" fillId="3" borderId="79" xfId="0" applyNumberFormat="1" applyFont="1" applyFill="1" applyBorder="1" applyAlignment="1" applyProtection="1">
      <alignment horizontal="right" vertical="center"/>
    </xf>
    <xf numFmtId="0" fontId="6" fillId="2" borderId="7" xfId="0" quotePrefix="1" applyFont="1" applyFill="1" applyBorder="1" applyAlignment="1" applyProtection="1">
      <alignment horizontal="left" vertical="center"/>
      <protection locked="0"/>
    </xf>
    <xf numFmtId="0" fontId="6" fillId="2" borderId="7" xfId="0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7" fillId="2" borderId="15" xfId="0" applyNumberFormat="1" applyFont="1" applyFill="1" applyBorder="1" applyAlignment="1" applyProtection="1">
      <alignment horizontal="center" vertical="center"/>
      <protection locked="0" hidden="1"/>
    </xf>
    <xf numFmtId="0" fontId="17" fillId="2" borderId="2" xfId="0" applyNumberFormat="1" applyFont="1" applyFill="1" applyBorder="1" applyAlignment="1" applyProtection="1">
      <alignment horizontal="center" vertical="center"/>
      <protection locked="0" hidden="1"/>
    </xf>
    <xf numFmtId="3" fontId="4" fillId="2" borderId="4" xfId="0" applyNumberFormat="1" applyFont="1" applyFill="1" applyBorder="1" applyAlignment="1" applyProtection="1">
      <alignment horizontal="center" vertical="center"/>
    </xf>
    <xf numFmtId="3" fontId="4" fillId="2" borderId="1" xfId="0" applyNumberFormat="1" applyFont="1" applyFill="1" applyBorder="1" applyAlignment="1" applyProtection="1">
      <alignment horizontal="center" vertical="center"/>
    </xf>
    <xf numFmtId="3" fontId="4" fillId="2" borderId="4" xfId="0" applyNumberFormat="1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0" xfId="0" applyFont="1" applyFill="1" applyBorder="1" applyAlignment="1" applyProtection="1">
      <alignment horizontal="center" vertical="center"/>
    </xf>
    <xf numFmtId="0" fontId="6" fillId="2" borderId="67" xfId="0" applyFont="1" applyFill="1" applyBorder="1" applyAlignment="1" applyProtection="1">
      <alignment horizontal="left" vertical="center"/>
      <protection locked="0" hidden="1"/>
    </xf>
    <xf numFmtId="0" fontId="6" fillId="2" borderId="9" xfId="0" applyFont="1" applyFill="1" applyBorder="1" applyAlignment="1" applyProtection="1">
      <alignment horizontal="left" vertical="center"/>
      <protection locked="0" hidden="1"/>
    </xf>
    <xf numFmtId="0" fontId="6" fillId="2" borderId="20" xfId="0" applyFont="1" applyFill="1" applyBorder="1" applyAlignment="1" applyProtection="1">
      <alignment horizontal="left" vertical="center"/>
      <protection locked="0" hidden="1"/>
    </xf>
    <xf numFmtId="0" fontId="6" fillId="2" borderId="94" xfId="0" applyFont="1" applyFill="1" applyBorder="1" applyAlignment="1" applyProtection="1">
      <alignment horizontal="left" vertical="center"/>
      <protection locked="0" hidden="1"/>
    </xf>
    <xf numFmtId="0" fontId="6" fillId="2" borderId="25" xfId="0" applyFont="1" applyFill="1" applyBorder="1" applyAlignment="1" applyProtection="1">
      <alignment horizontal="left" vertical="center"/>
      <protection locked="0" hidden="1"/>
    </xf>
    <xf numFmtId="0" fontId="6" fillId="2" borderId="26" xfId="0" applyFont="1" applyFill="1" applyBorder="1" applyAlignment="1" applyProtection="1">
      <alignment horizontal="left" vertical="center"/>
      <protection locked="0" hidden="1"/>
    </xf>
    <xf numFmtId="0" fontId="4" fillId="2" borderId="27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5" fillId="2" borderId="5" xfId="0" applyFont="1" applyFill="1" applyBorder="1" applyAlignment="1" applyProtection="1">
      <alignment horizontal="right" vertical="center"/>
    </xf>
    <xf numFmtId="0" fontId="5" fillId="2" borderId="9" xfId="0" applyFont="1" applyFill="1" applyBorder="1" applyAlignment="1" applyProtection="1">
      <alignment horizontal="right" vertical="center"/>
    </xf>
    <xf numFmtId="0" fontId="6" fillId="2" borderId="78" xfId="0" applyFont="1" applyFill="1" applyBorder="1" applyAlignment="1" applyProtection="1">
      <alignment horizontal="right" vertical="center"/>
    </xf>
    <xf numFmtId="0" fontId="6" fillId="2" borderId="24" xfId="0" applyFont="1" applyFill="1" applyBorder="1" applyAlignment="1" applyProtection="1">
      <alignment horizontal="right" vertical="center"/>
    </xf>
    <xf numFmtId="0" fontId="6" fillId="2" borderId="13" xfId="0" applyFont="1" applyFill="1" applyBorder="1" applyAlignment="1" applyProtection="1">
      <alignment horizontal="right" vertical="center"/>
    </xf>
    <xf numFmtId="0" fontId="6" fillId="2" borderId="21" xfId="0" applyFont="1" applyFill="1" applyBorder="1" applyAlignment="1" applyProtection="1">
      <alignment horizontal="right" vertical="center"/>
    </xf>
    <xf numFmtId="0" fontId="6" fillId="2" borderId="88" xfId="0" applyFont="1" applyFill="1" applyBorder="1" applyAlignment="1" applyProtection="1">
      <alignment horizontal="left" vertical="center"/>
      <protection locked="0" hidden="1"/>
    </xf>
    <xf numFmtId="0" fontId="6" fillId="2" borderId="22" xfId="0" applyFont="1" applyFill="1" applyBorder="1" applyAlignment="1" applyProtection="1">
      <alignment horizontal="left" vertical="center"/>
      <protection locked="0" hidden="1"/>
    </xf>
    <xf numFmtId="0" fontId="6" fillId="2" borderId="23" xfId="0" applyFont="1" applyFill="1" applyBorder="1" applyAlignment="1" applyProtection="1">
      <alignment horizontal="left" vertical="center"/>
      <protection locked="0" hidden="1"/>
    </xf>
    <xf numFmtId="0" fontId="7" fillId="4" borderId="35" xfId="0" applyFont="1" applyFill="1" applyBorder="1" applyAlignment="1" applyProtection="1">
      <alignment horizontal="center" vertical="center"/>
    </xf>
    <xf numFmtId="0" fontId="7" fillId="4" borderId="83" xfId="0" applyFont="1" applyFill="1" applyBorder="1" applyAlignment="1" applyProtection="1">
      <alignment horizontal="center" vertical="center"/>
    </xf>
    <xf numFmtId="0" fontId="7" fillId="4" borderId="68" xfId="0" applyFont="1" applyFill="1" applyBorder="1" applyAlignment="1" applyProtection="1">
      <alignment horizontal="center" vertical="center"/>
    </xf>
    <xf numFmtId="0" fontId="4" fillId="2" borderId="43" xfId="0" applyFont="1" applyFill="1" applyBorder="1" applyAlignment="1" applyProtection="1">
      <alignment horizontal="left" vertical="center"/>
    </xf>
    <xf numFmtId="0" fontId="4" fillId="2" borderId="52" xfId="0" applyFont="1" applyFill="1" applyBorder="1" applyAlignment="1" applyProtection="1">
      <alignment horizontal="left" vertical="center"/>
    </xf>
    <xf numFmtId="0" fontId="4" fillId="2" borderId="13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left" vertical="center"/>
    </xf>
    <xf numFmtId="3" fontId="6" fillId="2" borderId="16" xfId="0" applyNumberFormat="1" applyFont="1" applyFill="1" applyBorder="1" applyAlignment="1" applyProtection="1">
      <alignment horizontal="left" vertical="center"/>
      <protection locked="0" hidden="1"/>
    </xf>
    <xf numFmtId="3" fontId="6" fillId="2" borderId="18" xfId="0" applyNumberFormat="1" applyFont="1" applyFill="1" applyBorder="1" applyAlignment="1" applyProtection="1">
      <alignment horizontal="left" vertical="center"/>
      <protection locked="0" hidden="1"/>
    </xf>
    <xf numFmtId="3" fontId="6" fillId="2" borderId="2" xfId="0" applyNumberFormat="1" applyFont="1" applyFill="1" applyBorder="1" applyAlignment="1" applyProtection="1">
      <alignment horizontal="left" vertical="center"/>
      <protection locked="0" hidden="1"/>
    </xf>
    <xf numFmtId="0" fontId="4" fillId="2" borderId="44" xfId="0" applyFont="1" applyFill="1" applyBorder="1" applyAlignment="1" applyProtection="1">
      <alignment horizontal="left" vertical="center"/>
    </xf>
    <xf numFmtId="0" fontId="4" fillId="2" borderId="45" xfId="0" applyFont="1" applyFill="1" applyBorder="1" applyAlignment="1" applyProtection="1">
      <alignment horizontal="left" vertical="center"/>
    </xf>
    <xf numFmtId="0" fontId="4" fillId="2" borderId="54" xfId="0" applyFont="1" applyFill="1" applyBorder="1" applyAlignment="1" applyProtection="1">
      <alignment horizontal="left" vertical="center"/>
    </xf>
    <xf numFmtId="0" fontId="4" fillId="2" borderId="15" xfId="0" applyFont="1" applyFill="1" applyBorder="1" applyAlignment="1" applyProtection="1">
      <alignment horizontal="left" vertical="center"/>
    </xf>
    <xf numFmtId="0" fontId="6" fillId="2" borderId="5" xfId="0" applyFont="1" applyFill="1" applyBorder="1" applyAlignment="1" applyProtection="1">
      <alignment horizontal="left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locked="0" hidden="1"/>
    </xf>
    <xf numFmtId="0" fontId="6" fillId="2" borderId="86" xfId="0" applyFont="1" applyFill="1" applyBorder="1" applyAlignment="1" applyProtection="1">
      <alignment horizontal="left" vertical="center"/>
      <protection locked="0" hidden="1"/>
    </xf>
    <xf numFmtId="0" fontId="6" fillId="2" borderId="5" xfId="0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center" vertical="center"/>
      <protection locked="0" hidden="1"/>
    </xf>
    <xf numFmtId="0" fontId="6" fillId="2" borderId="86" xfId="0" applyFont="1" applyFill="1" applyBorder="1" applyAlignment="1" applyProtection="1">
      <alignment horizontal="center" vertical="center"/>
      <protection locked="0" hidden="1"/>
    </xf>
    <xf numFmtId="3" fontId="4" fillId="2" borderId="82" xfId="0" applyNumberFormat="1" applyFont="1" applyFill="1" applyBorder="1" applyAlignment="1" applyProtection="1">
      <alignment horizontal="center" vertical="center"/>
    </xf>
    <xf numFmtId="3" fontId="4" fillId="2" borderId="52" xfId="0" applyNumberFormat="1" applyFont="1" applyFill="1" applyBorder="1" applyAlignment="1" applyProtection="1">
      <alignment horizontal="center" vertical="center"/>
    </xf>
    <xf numFmtId="3" fontId="4" fillId="2" borderId="44" xfId="0" applyNumberFormat="1" applyFont="1" applyFill="1" applyBorder="1" applyAlignment="1" applyProtection="1">
      <alignment horizontal="center" vertical="center"/>
    </xf>
    <xf numFmtId="3" fontId="4" fillId="2" borderId="53" xfId="0" applyNumberFormat="1" applyFont="1" applyFill="1" applyBorder="1" applyAlignment="1" applyProtection="1">
      <alignment horizontal="center" vertical="center"/>
    </xf>
    <xf numFmtId="3" fontId="4" fillId="2" borderId="54" xfId="0" applyNumberFormat="1" applyFont="1" applyFill="1" applyBorder="1" applyAlignment="1" applyProtection="1">
      <alignment horizontal="center" vertical="center"/>
    </xf>
    <xf numFmtId="3" fontId="4" fillId="2" borderId="15" xfId="0" applyNumberFormat="1" applyFont="1" applyFill="1" applyBorder="1" applyAlignment="1" applyProtection="1">
      <alignment horizontal="center" vertical="center"/>
    </xf>
    <xf numFmtId="0" fontId="4" fillId="2" borderId="42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left" vertical="center"/>
      <protection locked="0"/>
    </xf>
    <xf numFmtId="0" fontId="6" fillId="2" borderId="2" xfId="0" applyFont="1" applyFill="1" applyBorder="1" applyAlignment="1" applyProtection="1">
      <alignment horizontal="left" vertical="center"/>
      <protection locked="0"/>
    </xf>
    <xf numFmtId="0" fontId="6" fillId="2" borderId="5" xfId="0" quotePrefix="1" applyFont="1" applyFill="1" applyBorder="1" applyAlignment="1" applyProtection="1">
      <alignment horizontal="left" vertical="center"/>
      <protection locked="0"/>
    </xf>
    <xf numFmtId="0" fontId="6" fillId="2" borderId="2" xfId="0" quotePrefix="1" applyFont="1" applyFill="1" applyBorder="1" applyAlignment="1" applyProtection="1">
      <alignment horizontal="left" vertical="center"/>
      <protection locked="0"/>
    </xf>
    <xf numFmtId="0" fontId="6" fillId="2" borderId="5" xfId="0" quotePrefix="1" applyFont="1" applyFill="1" applyBorder="1" applyAlignment="1" applyProtection="1">
      <alignment horizontal="left" vertical="center"/>
      <protection locked="0" hidden="1"/>
    </xf>
    <xf numFmtId="0" fontId="6" fillId="2" borderId="2" xfId="0" quotePrefix="1" applyFont="1" applyFill="1" applyBorder="1" applyAlignment="1" applyProtection="1">
      <alignment horizontal="left" vertical="center"/>
      <protection locked="0" hidden="1"/>
    </xf>
    <xf numFmtId="0" fontId="6" fillId="2" borderId="95" xfId="0" applyFont="1" applyFill="1" applyBorder="1" applyAlignment="1" applyProtection="1">
      <alignment horizontal="right" vertical="center"/>
    </xf>
    <xf numFmtId="0" fontId="6" fillId="2" borderId="97" xfId="0" applyFont="1" applyFill="1" applyBorder="1" applyAlignment="1" applyProtection="1">
      <alignment horizontal="right" vertical="center"/>
    </xf>
    <xf numFmtId="3" fontId="4" fillId="2" borderId="32" xfId="0" applyNumberFormat="1" applyFont="1" applyFill="1" applyBorder="1" applyAlignment="1" applyProtection="1">
      <alignment horizontal="center" vertical="center"/>
    </xf>
    <xf numFmtId="3" fontId="4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left" vertical="center"/>
      <protection locked="0" hidden="1"/>
    </xf>
    <xf numFmtId="0" fontId="0" fillId="0" borderId="45" xfId="0" applyBorder="1" applyAlignment="1">
      <alignment horizontal="left"/>
    </xf>
    <xf numFmtId="0" fontId="0" fillId="0" borderId="54" xfId="0" applyBorder="1" applyAlignment="1">
      <alignment horizontal="left"/>
    </xf>
    <xf numFmtId="0" fontId="6" fillId="2" borderId="18" xfId="0" applyFont="1" applyFill="1" applyBorder="1" applyAlignment="1" applyProtection="1">
      <alignment horizontal="left" vertical="center"/>
      <protection locked="0"/>
    </xf>
    <xf numFmtId="0" fontId="24" fillId="2" borderId="27" xfId="0" applyFont="1" applyFill="1" applyBorder="1" applyAlignment="1" applyProtection="1">
      <alignment horizontal="left" vertical="center"/>
    </xf>
    <xf numFmtId="0" fontId="24" fillId="2" borderId="14" xfId="0" applyFont="1" applyFill="1" applyBorder="1" applyAlignment="1" applyProtection="1">
      <alignment horizontal="left" vertical="center"/>
    </xf>
    <xf numFmtId="0" fontId="6" fillId="2" borderId="67" xfId="0" applyFont="1" applyFill="1" applyBorder="1" applyAlignment="1" applyProtection="1">
      <alignment horizontal="left" vertical="center"/>
    </xf>
    <xf numFmtId="0" fontId="6" fillId="2" borderId="9" xfId="0" applyFont="1" applyFill="1" applyBorder="1" applyAlignment="1" applyProtection="1">
      <alignment horizontal="left" vertical="center"/>
    </xf>
    <xf numFmtId="0" fontId="6" fillId="2" borderId="20" xfId="0" applyFont="1" applyFill="1" applyBorder="1" applyAlignment="1" applyProtection="1">
      <alignment horizontal="left" vertical="center"/>
    </xf>
    <xf numFmtId="0" fontId="6" fillId="2" borderId="94" xfId="0" applyFont="1" applyFill="1" applyBorder="1" applyAlignment="1" applyProtection="1">
      <alignment horizontal="left" vertical="center"/>
    </xf>
    <xf numFmtId="0" fontId="6" fillId="2" borderId="25" xfId="0" applyFont="1" applyFill="1" applyBorder="1" applyAlignment="1" applyProtection="1">
      <alignment horizontal="left" vertical="center"/>
    </xf>
    <xf numFmtId="0" fontId="6" fillId="2" borderId="26" xfId="0" applyFont="1" applyFill="1" applyBorder="1" applyAlignment="1" applyProtection="1">
      <alignment horizontal="left" vertical="center"/>
    </xf>
    <xf numFmtId="3" fontId="4" fillId="2" borderId="39" xfId="0" applyNumberFormat="1" applyFont="1" applyFill="1" applyBorder="1" applyAlignment="1" applyProtection="1">
      <alignment horizontal="center" vertical="center"/>
    </xf>
    <xf numFmtId="3" fontId="4" fillId="2" borderId="40" xfId="0" applyNumberFormat="1" applyFont="1" applyFill="1" applyBorder="1" applyAlignment="1" applyProtection="1">
      <alignment horizontal="center" vertical="center"/>
    </xf>
    <xf numFmtId="0" fontId="18" fillId="3" borderId="79" xfId="0" applyFont="1" applyFill="1" applyBorder="1" applyAlignment="1" applyProtection="1">
      <alignment horizontal="right" vertical="center"/>
    </xf>
    <xf numFmtId="0" fontId="15" fillId="2" borderId="35" xfId="0" applyFont="1" applyFill="1" applyBorder="1" applyAlignment="1" applyProtection="1">
      <alignment horizontal="center" vertical="center"/>
    </xf>
    <xf numFmtId="0" fontId="15" fillId="2" borderId="83" xfId="0" applyFont="1" applyFill="1" applyBorder="1" applyAlignment="1" applyProtection="1">
      <alignment horizontal="center" vertical="center"/>
    </xf>
    <xf numFmtId="0" fontId="15" fillId="2" borderId="68" xfId="0" applyFont="1" applyFill="1" applyBorder="1" applyAlignment="1" applyProtection="1">
      <alignment horizontal="center" vertical="center"/>
    </xf>
    <xf numFmtId="0" fontId="15" fillId="2" borderId="13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2" borderId="11" xfId="0" applyFont="1" applyFill="1" applyBorder="1" applyAlignment="1" applyProtection="1">
      <alignment horizontal="center" vertical="center"/>
    </xf>
    <xf numFmtId="166" fontId="11" fillId="6" borderId="29" xfId="0" applyNumberFormat="1" applyFont="1" applyFill="1" applyBorder="1" applyAlignment="1" applyProtection="1">
      <alignment horizontal="center" vertical="center"/>
    </xf>
    <xf numFmtId="166" fontId="11" fillId="6" borderId="30" xfId="0" applyNumberFormat="1" applyFont="1" applyFill="1" applyBorder="1" applyAlignment="1" applyProtection="1">
      <alignment horizontal="center" vertical="center"/>
    </xf>
    <xf numFmtId="166" fontId="16" fillId="6" borderId="99" xfId="0" applyNumberFormat="1" applyFont="1" applyFill="1" applyBorder="1" applyAlignment="1" applyProtection="1">
      <alignment horizontal="center" vertical="center"/>
    </xf>
    <xf numFmtId="166" fontId="16" fillId="6" borderId="100" xfId="0" applyNumberFormat="1" applyFont="1" applyFill="1" applyBorder="1" applyAlignment="1" applyProtection="1">
      <alignment horizontal="center" vertical="center"/>
    </xf>
    <xf numFmtId="0" fontId="19" fillId="3" borderId="101" xfId="0" applyFont="1" applyFill="1" applyBorder="1" applyAlignment="1" applyProtection="1">
      <alignment horizontal="left" vertical="center"/>
    </xf>
    <xf numFmtId="0" fontId="7" fillId="0" borderId="79" xfId="0" applyFont="1" applyBorder="1"/>
    <xf numFmtId="0" fontId="16" fillId="3" borderId="101" xfId="0" applyFont="1" applyFill="1" applyBorder="1" applyAlignment="1" applyProtection="1">
      <alignment horizontal="left" vertical="center"/>
    </xf>
    <xf numFmtId="0" fontId="18" fillId="3" borderId="101" xfId="0" applyFont="1" applyFill="1" applyBorder="1" applyAlignment="1" applyProtection="1">
      <alignment horizontal="left" vertical="center"/>
    </xf>
    <xf numFmtId="4" fontId="18" fillId="3" borderId="79" xfId="0" applyNumberFormat="1" applyFont="1" applyFill="1" applyBorder="1" applyAlignment="1" applyProtection="1">
      <alignment horizontal="right" vertical="center"/>
    </xf>
    <xf numFmtId="0" fontId="22" fillId="7" borderId="102" xfId="0" applyFont="1" applyFill="1" applyBorder="1" applyAlignment="1" applyProtection="1">
      <alignment horizontal="center" vertical="center"/>
    </xf>
    <xf numFmtId="0" fontId="22" fillId="7" borderId="103" xfId="0" applyFont="1" applyFill="1" applyBorder="1" applyAlignment="1" applyProtection="1">
      <alignment horizontal="center" vertical="center"/>
    </xf>
    <xf numFmtId="0" fontId="16" fillId="7" borderId="81" xfId="0" applyFont="1" applyFill="1" applyBorder="1" applyAlignment="1" applyProtection="1">
      <alignment horizontal="center" vertical="center" shrinkToFit="1"/>
    </xf>
    <xf numFmtId="0" fontId="16" fillId="7" borderId="109" xfId="0" applyFont="1" applyFill="1" applyBorder="1" applyAlignment="1" applyProtection="1">
      <alignment horizontal="center" vertical="center" shrinkToFit="1"/>
    </xf>
    <xf numFmtId="0" fontId="16" fillId="7" borderId="79" xfId="0" applyFont="1" applyFill="1" applyBorder="1" applyAlignment="1" applyProtection="1">
      <alignment horizontal="center" vertical="center" wrapText="1"/>
    </xf>
    <xf numFmtId="0" fontId="16" fillId="7" borderId="79" xfId="0" applyFont="1" applyFill="1" applyBorder="1" applyAlignment="1" applyProtection="1">
      <alignment horizontal="center" vertical="center"/>
    </xf>
    <xf numFmtId="164" fontId="22" fillId="7" borderId="104" xfId="0" applyNumberFormat="1" applyFont="1" applyFill="1" applyBorder="1" applyAlignment="1" applyProtection="1">
      <alignment horizontal="center" vertical="center"/>
    </xf>
    <xf numFmtId="164" fontId="22" fillId="7" borderId="105" xfId="0" applyNumberFormat="1" applyFont="1" applyFill="1" applyBorder="1" applyAlignment="1" applyProtection="1">
      <alignment horizontal="center" vertical="center"/>
    </xf>
    <xf numFmtId="164" fontId="22" fillId="7" borderId="106" xfId="0" applyNumberFormat="1" applyFont="1" applyFill="1" applyBorder="1" applyAlignment="1" applyProtection="1">
      <alignment horizontal="center" vertical="center"/>
    </xf>
    <xf numFmtId="164" fontId="22" fillId="7" borderId="107" xfId="0" applyNumberFormat="1" applyFont="1" applyFill="1" applyBorder="1" applyAlignment="1" applyProtection="1">
      <alignment horizontal="center" vertical="center"/>
    </xf>
    <xf numFmtId="166" fontId="16" fillId="6" borderId="108" xfId="0" applyNumberFormat="1" applyFont="1" applyFill="1" applyBorder="1" applyAlignment="1" applyProtection="1">
      <alignment horizontal="center" vertical="center"/>
    </xf>
    <xf numFmtId="0" fontId="11" fillId="5" borderId="13" xfId="0" applyFont="1" applyFill="1" applyBorder="1" applyAlignment="1" applyProtection="1">
      <alignment horizontal="center" vertical="center" wrapText="1"/>
    </xf>
    <xf numFmtId="0" fontId="11" fillId="5" borderId="22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3" fontId="4" fillId="2" borderId="55" xfId="0" applyNumberFormat="1" applyFont="1" applyFill="1" applyBorder="1" applyAlignment="1" applyProtection="1">
      <alignment horizontal="center" vertical="center"/>
    </xf>
    <xf numFmtId="3" fontId="4" fillId="2" borderId="38" xfId="0" applyNumberFormat="1" applyFont="1" applyFill="1" applyBorder="1" applyAlignment="1" applyProtection="1">
      <alignment horizontal="center" vertical="center"/>
    </xf>
    <xf numFmtId="0" fontId="5" fillId="2" borderId="78" xfId="0" applyFont="1" applyFill="1" applyBorder="1" applyAlignment="1" applyProtection="1">
      <alignment horizontal="right" vertical="center"/>
    </xf>
    <xf numFmtId="0" fontId="0" fillId="0" borderId="9" xfId="0" applyBorder="1"/>
    <xf numFmtId="0" fontId="6" fillId="4" borderId="92" xfId="0" applyFont="1" applyFill="1" applyBorder="1" applyAlignment="1" applyProtection="1">
      <alignment horizontal="center" vertical="top"/>
      <protection locked="0" hidden="1"/>
    </xf>
    <xf numFmtId="0" fontId="6" fillId="4" borderId="90" xfId="0" applyFont="1" applyFill="1" applyBorder="1" applyAlignment="1" applyProtection="1">
      <alignment horizontal="center" vertical="top"/>
      <protection locked="0" hidden="1"/>
    </xf>
    <xf numFmtId="0" fontId="6" fillId="4" borderId="91" xfId="0" applyFont="1" applyFill="1" applyBorder="1" applyAlignment="1" applyProtection="1">
      <alignment horizontal="center" vertical="top"/>
      <protection locked="0" hidden="1"/>
    </xf>
    <xf numFmtId="0" fontId="6" fillId="4" borderId="89" xfId="0" applyFont="1" applyFill="1" applyBorder="1" applyAlignment="1" applyProtection="1">
      <alignment horizontal="center" vertical="top"/>
      <protection locked="0" hidden="1"/>
    </xf>
    <xf numFmtId="0" fontId="6" fillId="4" borderId="93" xfId="0" applyFont="1" applyFill="1" applyBorder="1" applyAlignment="1" applyProtection="1">
      <alignment horizontal="center" vertical="top"/>
      <protection locked="0" hidden="1"/>
    </xf>
    <xf numFmtId="0" fontId="6" fillId="4" borderId="79" xfId="0" applyFont="1" applyFill="1" applyBorder="1" applyAlignment="1" applyProtection="1">
      <alignment horizontal="center" vertical="top"/>
      <protection locked="0" hidden="1"/>
    </xf>
    <xf numFmtId="0" fontId="6" fillId="4" borderId="81" xfId="0" applyFont="1" applyFill="1" applyBorder="1" applyAlignment="1" applyProtection="1">
      <alignment horizontal="center" vertical="top"/>
      <protection locked="0" hidden="1"/>
    </xf>
    <xf numFmtId="0" fontId="6" fillId="4" borderId="80" xfId="0" applyFont="1" applyFill="1" applyBorder="1" applyAlignment="1" applyProtection="1">
      <alignment horizontal="center" vertical="top"/>
      <protection locked="0" hidden="1"/>
    </xf>
    <xf numFmtId="0" fontId="6" fillId="2" borderId="67" xfId="0" applyFont="1" applyFill="1" applyBorder="1" applyAlignment="1" applyProtection="1">
      <alignment horizontal="center" vertical="top"/>
      <protection locked="0" hidden="1"/>
    </xf>
    <xf numFmtId="0" fontId="0" fillId="0" borderId="20" xfId="0" applyBorder="1"/>
    <xf numFmtId="0" fontId="0" fillId="0" borderId="94" xfId="0" applyBorder="1"/>
    <xf numFmtId="0" fontId="0" fillId="0" borderId="25" xfId="0" applyBorder="1"/>
    <xf numFmtId="0" fontId="0" fillId="0" borderId="26" xfId="0" applyBorder="1"/>
    <xf numFmtId="166" fontId="25" fillId="8" borderId="28" xfId="0" applyNumberFormat="1" applyFont="1" applyFill="1" applyBorder="1" applyAlignment="1" applyProtection="1">
      <alignment horizontal="center" vertical="center"/>
    </xf>
    <xf numFmtId="166" fontId="25" fillId="8" borderId="29" xfId="0" applyNumberFormat="1" applyFont="1" applyFill="1" applyBorder="1" applyAlignment="1" applyProtection="1">
      <alignment horizontal="center" vertical="center"/>
    </xf>
    <xf numFmtId="166" fontId="25" fillId="8" borderId="30" xfId="0" applyNumberFormat="1" applyFont="1" applyFill="1" applyBorder="1" applyAlignment="1" applyProtection="1">
      <alignment horizontal="center" vertical="center"/>
    </xf>
    <xf numFmtId="0" fontId="4" fillId="2" borderId="35" xfId="0" applyFont="1" applyFill="1" applyBorder="1" applyAlignment="1" applyProtection="1">
      <alignment horizontal="left" vertical="center"/>
    </xf>
    <xf numFmtId="0" fontId="0" fillId="0" borderId="83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85" xfId="0" applyBorder="1" applyAlignment="1">
      <alignment horizontal="left"/>
    </xf>
    <xf numFmtId="0" fontId="6" fillId="2" borderId="5" xfId="0" quotePrefix="1" applyFont="1" applyFill="1" applyBorder="1" applyAlignment="1" applyProtection="1">
      <alignment horizontal="center" vertical="center"/>
      <protection locked="0" hidden="1"/>
    </xf>
    <xf numFmtId="0" fontId="6" fillId="2" borderId="18" xfId="0" quotePrefix="1" applyFont="1" applyFill="1" applyBorder="1" applyAlignment="1" applyProtection="1">
      <alignment horizontal="center" vertical="center"/>
      <protection locked="0" hidden="1"/>
    </xf>
    <xf numFmtId="0" fontId="6" fillId="2" borderId="2" xfId="0" quotePrefix="1" applyFont="1" applyFill="1" applyBorder="1" applyAlignment="1" applyProtection="1">
      <alignment horizontal="center" vertical="center"/>
      <protection locked="0" hidden="1"/>
    </xf>
    <xf numFmtId="0" fontId="4" fillId="2" borderId="85" xfId="0" applyFont="1" applyFill="1" applyBorder="1" applyAlignment="1" applyProtection="1">
      <alignment horizontal="left" vertical="center"/>
    </xf>
    <xf numFmtId="0" fontId="5" fillId="2" borderId="18" xfId="0" applyFont="1" applyFill="1" applyBorder="1" applyAlignment="1" applyProtection="1">
      <alignment horizontal="right" vertical="center"/>
    </xf>
    <xf numFmtId="0" fontId="5" fillId="2" borderId="2" xfId="0" applyFont="1" applyFill="1" applyBorder="1" applyAlignment="1" applyProtection="1">
      <alignment horizontal="right" vertical="center"/>
    </xf>
    <xf numFmtId="0" fontId="0" fillId="0" borderId="24" xfId="0" applyBorder="1"/>
    <xf numFmtId="0" fontId="6" fillId="2" borderId="67" xfId="0" applyFont="1" applyFill="1" applyBorder="1" applyAlignment="1" applyProtection="1">
      <alignment horizontal="left" vertical="center"/>
      <protection locked="0"/>
    </xf>
    <xf numFmtId="0" fontId="6" fillId="2" borderId="9" xfId="0" applyFont="1" applyFill="1" applyBorder="1" applyAlignment="1" applyProtection="1">
      <alignment horizontal="left" vertical="center"/>
      <protection locked="0"/>
    </xf>
    <xf numFmtId="0" fontId="6" fillId="2" borderId="20" xfId="0" applyFont="1" applyFill="1" applyBorder="1" applyAlignment="1" applyProtection="1">
      <alignment horizontal="left" vertical="center"/>
      <protection locked="0"/>
    </xf>
    <xf numFmtId="0" fontId="6" fillId="2" borderId="94" xfId="0" applyFont="1" applyFill="1" applyBorder="1" applyAlignment="1" applyProtection="1">
      <alignment horizontal="left" vertical="center"/>
      <protection locked="0"/>
    </xf>
    <xf numFmtId="0" fontId="6" fillId="2" borderId="25" xfId="0" applyFont="1" applyFill="1" applyBorder="1" applyAlignment="1" applyProtection="1">
      <alignment horizontal="left" vertical="center"/>
      <protection locked="0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4" fillId="2" borderId="46" xfId="0" applyFont="1" applyFill="1" applyBorder="1" applyAlignment="1" applyProtection="1">
      <alignment horizontal="left" vertical="center"/>
    </xf>
    <xf numFmtId="0" fontId="4" fillId="2" borderId="47" xfId="0" applyFont="1" applyFill="1" applyBorder="1" applyAlignment="1" applyProtection="1">
      <alignment horizontal="left" vertical="center"/>
    </xf>
    <xf numFmtId="0" fontId="4" fillId="2" borderId="56" xfId="0" applyFont="1" applyFill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3" fillId="2" borderId="18" xfId="0" applyFont="1" applyFill="1" applyBorder="1" applyAlignment="1" applyProtection="1">
      <alignment horizontal="left" vertical="center"/>
      <protection locked="0"/>
    </xf>
    <xf numFmtId="0" fontId="3" fillId="2" borderId="2" xfId="0" applyFont="1" applyFill="1" applyBorder="1" applyAlignment="1" applyProtection="1">
      <alignment horizontal="left" vertical="center"/>
      <protection locked="0"/>
    </xf>
    <xf numFmtId="0" fontId="3" fillId="2" borderId="13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3" fillId="2" borderId="85" xfId="0" applyFont="1" applyFill="1" applyBorder="1" applyAlignment="1" applyProtection="1">
      <alignment horizontal="left" vertical="center"/>
      <protection locked="0"/>
    </xf>
    <xf numFmtId="0" fontId="3" fillId="2" borderId="78" xfId="0" applyFont="1" applyFill="1" applyBorder="1" applyAlignment="1" applyProtection="1">
      <alignment horizontal="left" vertical="center"/>
      <protection locked="0"/>
    </xf>
    <xf numFmtId="0" fontId="3" fillId="2" borderId="9" xfId="0" applyFont="1" applyFill="1" applyBorder="1" applyAlignment="1" applyProtection="1">
      <alignment horizontal="left" vertical="center"/>
      <protection locked="0"/>
    </xf>
    <xf numFmtId="0" fontId="3" fillId="2" borderId="8" xfId="0" applyFont="1" applyFill="1" applyBorder="1" applyAlignment="1" applyProtection="1">
      <alignment horizontal="left" vertical="center"/>
      <protection locked="0"/>
    </xf>
    <xf numFmtId="166" fontId="3" fillId="2" borderId="36" xfId="0" applyNumberFormat="1" applyFont="1" applyFill="1" applyBorder="1" applyAlignment="1" applyProtection="1">
      <alignment horizontal="right" vertical="center"/>
      <protection locked="0" hidden="1"/>
    </xf>
    <xf numFmtId="166" fontId="3" fillId="2" borderId="37" xfId="0" applyNumberFormat="1" applyFont="1" applyFill="1" applyBorder="1" applyAlignment="1" applyProtection="1">
      <alignment horizontal="right" vertical="center"/>
      <protection locked="0" hidden="1"/>
    </xf>
    <xf numFmtId="166" fontId="3" fillId="2" borderId="87" xfId="0" applyNumberFormat="1" applyFont="1" applyFill="1" applyBorder="1" applyAlignment="1" applyProtection="1">
      <alignment horizontal="right" vertical="center"/>
      <protection locked="0" hidden="1"/>
    </xf>
    <xf numFmtId="0" fontId="6" fillId="2" borderId="6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6" fillId="2" borderId="20" xfId="0" applyFont="1" applyFill="1" applyBorder="1" applyAlignment="1" applyProtection="1">
      <alignment horizontal="center" vertical="center"/>
    </xf>
    <xf numFmtId="0" fontId="6" fillId="2" borderId="94" xfId="0" applyFont="1" applyFill="1" applyBorder="1" applyAlignment="1" applyProtection="1">
      <alignment horizontal="center" vertical="center"/>
    </xf>
    <xf numFmtId="0" fontId="6" fillId="2" borderId="25" xfId="0" applyFont="1" applyFill="1" applyBorder="1" applyAlignment="1" applyProtection="1">
      <alignment horizontal="center" vertical="center"/>
    </xf>
    <xf numFmtId="0" fontId="6" fillId="2" borderId="26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6" fillId="2" borderId="18" xfId="0" quotePrefix="1" applyFont="1" applyFill="1" applyBorder="1" applyAlignment="1" applyProtection="1">
      <alignment horizontal="left" vertical="center"/>
      <protection locked="0" hidden="1"/>
    </xf>
    <xf numFmtId="164" fontId="22" fillId="7" borderId="104" xfId="0" applyNumberFormat="1" applyFont="1" applyFill="1" applyBorder="1" applyAlignment="1" applyProtection="1">
      <alignment horizontal="center" vertical="center"/>
      <protection locked="0"/>
    </xf>
    <xf numFmtId="164" fontId="22" fillId="7" borderId="105" xfId="0" applyNumberFormat="1" applyFont="1" applyFill="1" applyBorder="1" applyAlignment="1" applyProtection="1">
      <alignment horizontal="center" vertical="center"/>
      <protection locked="0"/>
    </xf>
    <xf numFmtId="164" fontId="22" fillId="7" borderId="106" xfId="0" applyNumberFormat="1" applyFont="1" applyFill="1" applyBorder="1" applyAlignment="1" applyProtection="1">
      <alignment horizontal="center" vertical="center"/>
      <protection locked="0"/>
    </xf>
    <xf numFmtId="164" fontId="22" fillId="7" borderId="107" xfId="0" applyNumberFormat="1" applyFont="1" applyFill="1" applyBorder="1" applyAlignment="1" applyProtection="1">
      <alignment horizontal="center" vertical="center"/>
      <protection locked="0"/>
    </xf>
    <xf numFmtId="0" fontId="0" fillId="0" borderId="9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9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6" fillId="2" borderId="67" xfId="0" applyFont="1" applyFill="1" applyBorder="1" applyAlignment="1" applyProtection="1">
      <alignment horizontal="center" vertical="center"/>
      <protection locked="0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6" fillId="2" borderId="94" xfId="0" applyFont="1" applyFill="1" applyBorder="1" applyAlignment="1" applyProtection="1">
      <alignment horizontal="center" vertical="center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center" vertical="center"/>
      <protection locked="0"/>
    </xf>
    <xf numFmtId="3" fontId="6" fillId="2" borderId="16" xfId="0" applyNumberFormat="1" applyFont="1" applyFill="1" applyBorder="1" applyAlignment="1" applyProtection="1">
      <alignment horizontal="left" vertical="center"/>
      <protection locked="0"/>
    </xf>
    <xf numFmtId="3" fontId="6" fillId="2" borderId="18" xfId="0" applyNumberFormat="1" applyFont="1" applyFill="1" applyBorder="1" applyAlignment="1" applyProtection="1">
      <alignment horizontal="left" vertical="center"/>
      <protection locked="0"/>
    </xf>
    <xf numFmtId="3" fontId="6" fillId="2" borderId="2" xfId="0" applyNumberFormat="1" applyFont="1" applyFill="1" applyBorder="1" applyAlignment="1" applyProtection="1">
      <alignment horizontal="left" vertical="center"/>
      <protection locked="0"/>
    </xf>
    <xf numFmtId="0" fontId="6" fillId="2" borderId="16" xfId="0" quotePrefix="1" applyFont="1" applyFill="1" applyBorder="1" applyAlignment="1" applyProtection="1">
      <alignment horizontal="left" vertical="center"/>
      <protection locked="0"/>
    </xf>
    <xf numFmtId="0" fontId="6" fillId="2" borderId="18" xfId="0" quotePrefix="1" applyFont="1" applyFill="1" applyBorder="1" applyAlignment="1" applyProtection="1">
      <alignment horizontal="left" vertical="center"/>
      <protection locked="0"/>
    </xf>
    <xf numFmtId="0" fontId="5" fillId="2" borderId="19" xfId="0" applyFont="1" applyFill="1" applyBorder="1" applyAlignment="1" applyProtection="1">
      <alignment horizontal="right" vertical="center"/>
    </xf>
    <xf numFmtId="0" fontId="6" fillId="2" borderId="13" xfId="0" applyFont="1" applyFill="1" applyBorder="1" applyAlignment="1" applyProtection="1">
      <alignment horizontal="left" vertical="top"/>
      <protection locked="0"/>
    </xf>
    <xf numFmtId="0" fontId="6" fillId="2" borderId="0" xfId="0" applyFont="1" applyFill="1" applyBorder="1" applyAlignment="1" applyProtection="1">
      <alignment horizontal="left" vertical="top"/>
      <protection locked="0"/>
    </xf>
    <xf numFmtId="0" fontId="6" fillId="2" borderId="11" xfId="0" applyFont="1" applyFill="1" applyBorder="1" applyAlignment="1" applyProtection="1">
      <alignment horizontal="left" vertical="top"/>
      <protection locked="0"/>
    </xf>
    <xf numFmtId="0" fontId="6" fillId="2" borderId="21" xfId="0" applyFont="1" applyFill="1" applyBorder="1" applyAlignment="1" applyProtection="1">
      <alignment horizontal="left" vertical="top"/>
      <protection locked="0"/>
    </xf>
    <xf numFmtId="0" fontId="6" fillId="2" borderId="22" xfId="0" applyFont="1" applyFill="1" applyBorder="1" applyAlignment="1" applyProtection="1">
      <alignment horizontal="left" vertical="top"/>
      <protection locked="0"/>
    </xf>
    <xf numFmtId="0" fontId="6" fillId="2" borderId="23" xfId="0" applyFont="1" applyFill="1" applyBorder="1" applyAlignment="1" applyProtection="1">
      <alignment horizontal="left" vertical="top"/>
      <protection locked="0"/>
    </xf>
    <xf numFmtId="0" fontId="7" fillId="4" borderId="28" xfId="0" applyFont="1" applyFill="1" applyBorder="1" applyAlignment="1" applyProtection="1">
      <alignment horizontal="center" vertical="center"/>
    </xf>
    <xf numFmtId="0" fontId="7" fillId="4" borderId="29" xfId="0" applyFont="1" applyFill="1" applyBorder="1" applyAlignment="1" applyProtection="1">
      <alignment horizontal="center" vertical="center"/>
    </xf>
    <xf numFmtId="0" fontId="7" fillId="4" borderId="30" xfId="0" applyFont="1" applyFill="1" applyBorder="1" applyAlignment="1" applyProtection="1">
      <alignment horizontal="center" vertical="center"/>
    </xf>
    <xf numFmtId="0" fontId="6" fillId="2" borderId="5" xfId="0" quotePrefix="1" applyFont="1" applyFill="1" applyBorder="1" applyAlignment="1" applyProtection="1">
      <alignment horizontal="center" vertical="center"/>
      <protection locked="0"/>
    </xf>
    <xf numFmtId="0" fontId="6" fillId="2" borderId="2" xfId="0" quotePrefix="1" applyFont="1" applyFill="1" applyBorder="1" applyAlignment="1" applyProtection="1">
      <alignment horizontal="center" vertical="center"/>
      <protection locked="0"/>
    </xf>
    <xf numFmtId="0" fontId="6" fillId="2" borderId="24" xfId="0" applyFont="1" applyFill="1" applyBorder="1" applyAlignment="1" applyProtection="1">
      <alignment horizontal="left" vertical="top"/>
      <protection locked="0"/>
    </xf>
    <xf numFmtId="0" fontId="6" fillId="2" borderId="25" xfId="0" applyFont="1" applyFill="1" applyBorder="1" applyAlignment="1" applyProtection="1">
      <alignment horizontal="left" vertical="top"/>
      <protection locked="0"/>
    </xf>
    <xf numFmtId="0" fontId="6" fillId="2" borderId="26" xfId="0" applyFont="1" applyFill="1" applyBorder="1" applyAlignment="1" applyProtection="1">
      <alignment horizontal="left" vertical="top"/>
      <protection locked="0"/>
    </xf>
    <xf numFmtId="3" fontId="4" fillId="2" borderId="16" xfId="0" applyNumberFormat="1" applyFont="1" applyFill="1" applyBorder="1" applyAlignment="1" applyProtection="1">
      <alignment horizontal="center" vertical="center"/>
    </xf>
    <xf numFmtId="3" fontId="4" fillId="2" borderId="18" xfId="0" applyNumberFormat="1" applyFont="1" applyFill="1" applyBorder="1" applyAlignment="1" applyProtection="1">
      <alignment horizontal="center" vertical="center"/>
    </xf>
    <xf numFmtId="3" fontId="4" fillId="2" borderId="2" xfId="0" applyNumberFormat="1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right" vertical="center"/>
      <protection locked="0"/>
    </xf>
    <xf numFmtId="0" fontId="5" fillId="2" borderId="18" xfId="0" applyFont="1" applyFill="1" applyBorder="1" applyAlignment="1" applyProtection="1">
      <alignment horizontal="right" vertical="center"/>
      <protection locked="0"/>
    </xf>
    <xf numFmtId="0" fontId="5" fillId="2" borderId="12" xfId="0" applyFont="1" applyFill="1" applyBorder="1" applyAlignment="1" applyProtection="1">
      <alignment horizontal="right" vertical="center"/>
      <protection locked="0"/>
    </xf>
    <xf numFmtId="0" fontId="6" fillId="2" borderId="63" xfId="0" applyFont="1" applyFill="1" applyBorder="1" applyAlignment="1" applyProtection="1">
      <alignment horizontal="left" vertical="center"/>
      <protection locked="0"/>
    </xf>
    <xf numFmtId="0" fontId="6" fillId="2" borderId="64" xfId="0" applyFont="1" applyFill="1" applyBorder="1" applyAlignment="1" applyProtection="1">
      <alignment horizontal="left" vertical="center"/>
      <protection locked="0"/>
    </xf>
    <xf numFmtId="0" fontId="6" fillId="2" borderId="65" xfId="0" applyFont="1" applyFill="1" applyBorder="1" applyAlignment="1" applyProtection="1">
      <alignment horizontal="left" vertical="center"/>
      <protection locked="0"/>
    </xf>
    <xf numFmtId="0" fontId="6" fillId="2" borderId="63" xfId="0" quotePrefix="1" applyFont="1" applyFill="1" applyBorder="1" applyAlignment="1" applyProtection="1">
      <alignment horizontal="left" vertical="center"/>
      <protection locked="0"/>
    </xf>
    <xf numFmtId="0" fontId="6" fillId="2" borderId="64" xfId="0" quotePrefix="1" applyFont="1" applyFill="1" applyBorder="1" applyAlignment="1" applyProtection="1">
      <alignment horizontal="left" vertical="center"/>
      <protection locked="0"/>
    </xf>
    <xf numFmtId="0" fontId="6" fillId="2" borderId="65" xfId="0" quotePrefix="1" applyFont="1" applyFill="1" applyBorder="1" applyAlignment="1" applyProtection="1">
      <alignment horizontal="left" vertical="center"/>
      <protection locked="0"/>
    </xf>
    <xf numFmtId="0" fontId="6" fillId="2" borderId="7" xfId="0" quotePrefix="1" applyFont="1" applyFill="1" applyBorder="1" applyAlignment="1" applyProtection="1">
      <alignment horizontal="left" vertical="center"/>
      <protection locked="0"/>
    </xf>
    <xf numFmtId="0" fontId="6" fillId="2" borderId="3" xfId="0" quotePrefix="1" applyFont="1" applyFill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 applyProtection="1">
      <alignment horizontal="right" vertical="center"/>
    </xf>
    <xf numFmtId="0" fontId="5" fillId="2" borderId="3" xfId="0" applyFont="1" applyFill="1" applyBorder="1" applyAlignment="1" applyProtection="1">
      <alignment horizontal="right" vertical="center"/>
    </xf>
    <xf numFmtId="0" fontId="4" fillId="2" borderId="60" xfId="0" applyFont="1" applyFill="1" applyBorder="1" applyAlignment="1" applyProtection="1">
      <alignment horizontal="left" vertical="center"/>
    </xf>
    <xf numFmtId="0" fontId="4" fillId="2" borderId="61" xfId="0" applyFont="1" applyFill="1" applyBorder="1" applyAlignment="1" applyProtection="1">
      <alignment horizontal="left" vertical="center"/>
    </xf>
    <xf numFmtId="0" fontId="4" fillId="2" borderId="62" xfId="0" applyFont="1" applyFill="1" applyBorder="1" applyAlignment="1" applyProtection="1">
      <alignment horizontal="left" vertical="center"/>
    </xf>
    <xf numFmtId="0" fontId="4" fillId="2" borderId="63" xfId="0" applyFont="1" applyFill="1" applyBorder="1" applyAlignment="1" applyProtection="1">
      <alignment horizontal="left" vertical="center"/>
    </xf>
    <xf numFmtId="0" fontId="4" fillId="2" borderId="64" xfId="0" applyFont="1" applyFill="1" applyBorder="1" applyAlignment="1" applyProtection="1">
      <alignment horizontal="left" vertical="center"/>
    </xf>
    <xf numFmtId="0" fontId="4" fillId="2" borderId="65" xfId="0" applyFont="1" applyFill="1" applyBorder="1" applyAlignment="1" applyProtection="1">
      <alignment horizontal="left" vertical="center"/>
    </xf>
    <xf numFmtId="0" fontId="5" fillId="2" borderId="12" xfId="0" applyFont="1" applyFill="1" applyBorder="1" applyAlignment="1" applyProtection="1">
      <alignment horizontal="right" vertical="center"/>
    </xf>
    <xf numFmtId="0" fontId="4" fillId="2" borderId="49" xfId="0" applyFont="1" applyFill="1" applyBorder="1" applyAlignment="1" applyProtection="1">
      <alignment vertical="center"/>
    </xf>
    <xf numFmtId="0" fontId="4" fillId="2" borderId="50" xfId="0" applyFont="1" applyFill="1" applyBorder="1" applyAlignment="1" applyProtection="1">
      <alignment vertical="center"/>
    </xf>
    <xf numFmtId="0" fontId="4" fillId="2" borderId="51" xfId="0" applyFont="1" applyFill="1" applyBorder="1" applyAlignment="1" applyProtection="1">
      <alignment vertical="center"/>
    </xf>
    <xf numFmtId="0" fontId="4" fillId="2" borderId="5" xfId="0" applyFont="1" applyFill="1" applyBorder="1" applyAlignment="1" applyProtection="1">
      <alignment vertical="center"/>
    </xf>
    <xf numFmtId="0" fontId="4" fillId="2" borderId="18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center"/>
    </xf>
    <xf numFmtId="0" fontId="5" fillId="2" borderId="2" xfId="0" applyFont="1" applyFill="1" applyBorder="1" applyAlignment="1" applyProtection="1">
      <alignment horizontal="right" vertical="center"/>
      <protection locked="0"/>
    </xf>
    <xf numFmtId="0" fontId="6" fillId="2" borderId="7" xfId="0" applyFont="1" applyFill="1" applyBorder="1" applyAlignment="1" applyProtection="1">
      <alignment horizontal="left" vertical="center"/>
      <protection locked="0"/>
    </xf>
    <xf numFmtId="0" fontId="6" fillId="2" borderId="3" xfId="0" applyFont="1" applyFill="1" applyBorder="1" applyAlignment="1" applyProtection="1">
      <alignment horizontal="left" vertical="center"/>
      <protection locked="0"/>
    </xf>
    <xf numFmtId="166" fontId="3" fillId="2" borderId="36" xfId="0" applyNumberFormat="1" applyFont="1" applyFill="1" applyBorder="1" applyAlignment="1" applyProtection="1">
      <alignment horizontal="right" vertical="center"/>
    </xf>
    <xf numFmtId="166" fontId="3" fillId="2" borderId="37" xfId="0" applyNumberFormat="1" applyFont="1" applyFill="1" applyBorder="1" applyAlignment="1" applyProtection="1">
      <alignment horizontal="right" vertical="center"/>
    </xf>
    <xf numFmtId="167" fontId="3" fillId="2" borderId="28" xfId="0" applyNumberFormat="1" applyFont="1" applyFill="1" applyBorder="1" applyAlignment="1" applyProtection="1">
      <alignment horizontal="right" vertical="center"/>
    </xf>
    <xf numFmtId="167" fontId="3" fillId="2" borderId="30" xfId="0" applyNumberFormat="1" applyFont="1" applyFill="1" applyBorder="1" applyAlignment="1" applyProtection="1">
      <alignment horizontal="right" vertical="center"/>
    </xf>
    <xf numFmtId="166" fontId="11" fillId="6" borderId="28" xfId="0" applyNumberFormat="1" applyFont="1" applyFill="1" applyBorder="1" applyAlignment="1" applyProtection="1">
      <alignment horizontal="center" vertical="center"/>
    </xf>
    <xf numFmtId="0" fontId="4" fillId="2" borderId="34" xfId="0" applyFont="1" applyFill="1" applyBorder="1" applyAlignment="1" applyProtection="1">
      <alignment horizontal="left" vertical="center"/>
    </xf>
    <xf numFmtId="0" fontId="4" fillId="2" borderId="32" xfId="0" applyFont="1" applyFill="1" applyBorder="1" applyAlignment="1" applyProtection="1">
      <alignment horizontal="left" vertical="center"/>
    </xf>
    <xf numFmtId="0" fontId="4" fillId="2" borderId="7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vertical="center"/>
      <protection locked="0"/>
    </xf>
    <xf numFmtId="0" fontId="3" fillId="2" borderId="18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vertical="center"/>
      <protection locked="0"/>
    </xf>
    <xf numFmtId="167" fontId="3" fillId="2" borderId="16" xfId="1" applyNumberFormat="1" applyFont="1" applyFill="1" applyBorder="1" applyAlignment="1" applyProtection="1">
      <alignment horizontal="right" vertical="center"/>
      <protection locked="0"/>
    </xf>
    <xf numFmtId="167" fontId="3" fillId="2" borderId="12" xfId="1" applyNumberFormat="1" applyFont="1" applyFill="1" applyBorder="1" applyAlignment="1" applyProtection="1">
      <alignment horizontal="right"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3" fillId="2" borderId="3" xfId="0" applyFont="1" applyFill="1" applyBorder="1" applyAlignment="1" applyProtection="1">
      <alignment vertical="center"/>
      <protection locked="0"/>
    </xf>
    <xf numFmtId="167" fontId="3" fillId="2" borderId="67" xfId="1" applyNumberFormat="1" applyFont="1" applyFill="1" applyBorder="1" applyAlignment="1" applyProtection="1">
      <alignment horizontal="right" vertical="center"/>
      <protection locked="0"/>
    </xf>
    <xf numFmtId="167" fontId="3" fillId="2" borderId="20" xfId="1" applyNumberFormat="1" applyFont="1" applyFill="1" applyBorder="1" applyAlignment="1" applyProtection="1">
      <alignment horizontal="right" vertical="center"/>
      <protection locked="0"/>
    </xf>
    <xf numFmtId="0" fontId="4" fillId="2" borderId="59" xfId="0" applyFont="1" applyFill="1" applyBorder="1" applyAlignment="1" applyProtection="1">
      <alignment horizontal="center" vertical="center"/>
    </xf>
    <xf numFmtId="0" fontId="4" fillId="2" borderId="48" xfId="0" applyFont="1" applyFill="1" applyBorder="1" applyAlignment="1" applyProtection="1">
      <alignment horizontal="center" vertical="center"/>
    </xf>
    <xf numFmtId="0" fontId="22" fillId="7" borderId="72" xfId="0" applyFont="1" applyFill="1" applyBorder="1" applyAlignment="1" applyProtection="1">
      <alignment horizontal="center" vertical="center"/>
    </xf>
    <xf numFmtId="0" fontId="22" fillId="7" borderId="73" xfId="0" applyFont="1" applyFill="1" applyBorder="1" applyAlignment="1" applyProtection="1">
      <alignment horizontal="center" vertical="center"/>
    </xf>
    <xf numFmtId="0" fontId="22" fillId="7" borderId="74" xfId="0" applyFont="1" applyFill="1" applyBorder="1" applyAlignment="1" applyProtection="1">
      <alignment horizontal="center" vertical="center"/>
    </xf>
    <xf numFmtId="0" fontId="18" fillId="3" borderId="9" xfId="0" applyFont="1" applyFill="1" applyBorder="1" applyAlignment="1" applyProtection="1">
      <alignment horizontal="right" vertical="center"/>
    </xf>
    <xf numFmtId="4" fontId="16" fillId="3" borderId="35" xfId="0" applyNumberFormat="1" applyFont="1" applyFill="1" applyBorder="1" applyAlignment="1" applyProtection="1">
      <alignment horizontal="right" vertical="center"/>
    </xf>
    <xf numFmtId="4" fontId="16" fillId="3" borderId="68" xfId="0" applyNumberFormat="1" applyFont="1" applyFill="1" applyBorder="1" applyAlignment="1" applyProtection="1">
      <alignment horizontal="right" vertical="center"/>
    </xf>
    <xf numFmtId="164" fontId="22" fillId="7" borderId="75" xfId="0" applyNumberFormat="1" applyFont="1" applyFill="1" applyBorder="1" applyAlignment="1" applyProtection="1">
      <alignment horizontal="center" vertical="center"/>
    </xf>
    <xf numFmtId="164" fontId="22" fillId="7" borderId="76" xfId="0" applyNumberFormat="1" applyFont="1" applyFill="1" applyBorder="1" applyAlignment="1" applyProtection="1">
      <alignment horizontal="center" vertical="center"/>
    </xf>
    <xf numFmtId="164" fontId="22" fillId="7" borderId="77" xfId="0" applyNumberFormat="1" applyFont="1" applyFill="1" applyBorder="1" applyAlignment="1" applyProtection="1">
      <alignment horizontal="center" vertical="center"/>
    </xf>
    <xf numFmtId="0" fontId="16" fillId="7" borderId="71" xfId="0" applyFont="1" applyFill="1" applyBorder="1" applyAlignment="1" applyProtection="1">
      <alignment horizontal="left" vertical="center"/>
    </xf>
    <xf numFmtId="0" fontId="16" fillId="7" borderId="70" xfId="0" applyFont="1" applyFill="1" applyBorder="1" applyAlignment="1" applyProtection="1">
      <alignment horizontal="left" vertical="center"/>
    </xf>
    <xf numFmtId="166" fontId="11" fillId="6" borderId="21" xfId="0" applyNumberFormat="1" applyFont="1" applyFill="1" applyBorder="1" applyAlignment="1" applyProtection="1">
      <alignment horizontal="center" vertical="center"/>
    </xf>
    <xf numFmtId="166" fontId="11" fillId="6" borderId="22" xfId="0" applyNumberFormat="1" applyFont="1" applyFill="1" applyBorder="1" applyAlignment="1" applyProtection="1">
      <alignment horizontal="center" vertical="center"/>
    </xf>
    <xf numFmtId="166" fontId="11" fillId="6" borderId="23" xfId="0" applyNumberFormat="1" applyFont="1" applyFill="1" applyBorder="1" applyAlignment="1" applyProtection="1">
      <alignment horizontal="center" vertical="center"/>
    </xf>
    <xf numFmtId="4" fontId="18" fillId="3" borderId="16" xfId="0" applyNumberFormat="1" applyFont="1" applyFill="1" applyBorder="1" applyAlignment="1" applyProtection="1">
      <alignment horizontal="right" vertical="center"/>
    </xf>
    <xf numFmtId="4" fontId="18" fillId="3" borderId="12" xfId="0" applyNumberFormat="1" applyFont="1" applyFill="1" applyBorder="1" applyAlignment="1" applyProtection="1">
      <alignment horizontal="right" vertical="center"/>
    </xf>
    <xf numFmtId="0" fontId="18" fillId="3" borderId="5" xfId="0" applyFont="1" applyFill="1" applyBorder="1" applyAlignment="1" applyProtection="1">
      <alignment horizontal="right" vertical="center"/>
    </xf>
    <xf numFmtId="0" fontId="18" fillId="3" borderId="2" xfId="0" applyFont="1" applyFill="1" applyBorder="1" applyAlignment="1" applyProtection="1">
      <alignment horizontal="right" vertical="center"/>
    </xf>
    <xf numFmtId="0" fontId="18" fillId="3" borderId="8" xfId="0" applyFont="1" applyFill="1" applyBorder="1" applyAlignment="1" applyProtection="1">
      <alignment horizontal="left" vertical="center"/>
    </xf>
    <xf numFmtId="0" fontId="18" fillId="3" borderId="67" xfId="0" applyFont="1" applyFill="1" applyBorder="1" applyAlignment="1" applyProtection="1">
      <alignment horizontal="left" vertical="center"/>
    </xf>
    <xf numFmtId="4" fontId="18" fillId="3" borderId="5" xfId="0" applyNumberFormat="1" applyFont="1" applyFill="1" applyBorder="1" applyAlignment="1" applyProtection="1">
      <alignment horizontal="right" vertical="center"/>
    </xf>
    <xf numFmtId="4" fontId="18" fillId="3" borderId="2" xfId="0" applyNumberFormat="1" applyFont="1" applyFill="1" applyBorder="1" applyAlignment="1" applyProtection="1">
      <alignment horizontal="right" vertical="center"/>
    </xf>
    <xf numFmtId="4" fontId="18" fillId="3" borderId="67" xfId="0" applyNumberFormat="1" applyFont="1" applyFill="1" applyBorder="1" applyAlignment="1" applyProtection="1">
      <alignment horizontal="right" vertical="center"/>
    </xf>
    <xf numFmtId="4" fontId="18" fillId="3" borderId="20" xfId="0" applyNumberFormat="1" applyFont="1" applyFill="1" applyBorder="1" applyAlignment="1" applyProtection="1">
      <alignment horizontal="right" vertical="center"/>
    </xf>
    <xf numFmtId="0" fontId="15" fillId="2" borderId="57" xfId="0" applyFont="1" applyFill="1" applyBorder="1" applyAlignment="1" applyProtection="1">
      <alignment horizontal="center" vertical="center"/>
    </xf>
    <xf numFmtId="0" fontId="15" fillId="2" borderId="58" xfId="0" applyFont="1" applyFill="1" applyBorder="1" applyAlignment="1" applyProtection="1">
      <alignment horizontal="center" vertical="center"/>
    </xf>
    <xf numFmtId="0" fontId="15" fillId="2" borderId="21" xfId="0" applyFont="1" applyFill="1" applyBorder="1" applyAlignment="1" applyProtection="1">
      <alignment horizontal="center" vertical="center"/>
    </xf>
    <xf numFmtId="166" fontId="16" fillId="6" borderId="56" xfId="0" applyNumberFormat="1" applyFont="1" applyFill="1" applyBorder="1" applyAlignment="1" applyProtection="1">
      <alignment horizontal="center" vertical="center"/>
    </xf>
    <xf numFmtId="166" fontId="16" fillId="6" borderId="32" xfId="0" applyNumberFormat="1" applyFont="1" applyFill="1" applyBorder="1" applyAlignment="1" applyProtection="1">
      <alignment horizontal="center" vertical="center"/>
    </xf>
    <xf numFmtId="166" fontId="16" fillId="6" borderId="33" xfId="0" applyNumberFormat="1" applyFont="1" applyFill="1" applyBorder="1" applyAlignment="1" applyProtection="1">
      <alignment horizontal="center" vertical="center"/>
    </xf>
    <xf numFmtId="166" fontId="16" fillId="6" borderId="46" xfId="0" applyNumberFormat="1" applyFont="1" applyFill="1" applyBorder="1" applyAlignment="1" applyProtection="1">
      <alignment horizontal="center" vertical="center"/>
    </xf>
    <xf numFmtId="166" fontId="16" fillId="6" borderId="47" xfId="0" applyNumberFormat="1" applyFont="1" applyFill="1" applyBorder="1" applyAlignment="1" applyProtection="1">
      <alignment horizontal="center" vertical="center"/>
    </xf>
    <xf numFmtId="166" fontId="16" fillId="6" borderId="48" xfId="0" applyNumberFormat="1" applyFont="1" applyFill="1" applyBorder="1" applyAlignment="1" applyProtection="1">
      <alignment horizontal="center" vertical="center"/>
    </xf>
    <xf numFmtId="0" fontId="19" fillId="3" borderId="2" xfId="0" applyFont="1" applyFill="1" applyBorder="1" applyAlignment="1" applyProtection="1">
      <alignment horizontal="left" vertical="center"/>
    </xf>
    <xf numFmtId="0" fontId="19" fillId="3" borderId="3" xfId="0" applyFont="1" applyFill="1" applyBorder="1" applyAlignment="1" applyProtection="1">
      <alignment horizontal="left" vertical="center"/>
    </xf>
    <xf numFmtId="0" fontId="16" fillId="3" borderId="2" xfId="0" applyFont="1" applyFill="1" applyBorder="1" applyAlignment="1" applyProtection="1">
      <alignment horizontal="left" vertical="center"/>
    </xf>
    <xf numFmtId="0" fontId="16" fillId="3" borderId="3" xfId="0" applyFont="1" applyFill="1" applyBorder="1" applyAlignment="1" applyProtection="1">
      <alignment horizontal="left" vertical="center"/>
    </xf>
    <xf numFmtId="0" fontId="7" fillId="4" borderId="0" xfId="0" applyFont="1" applyFill="1" applyBorder="1" applyAlignment="1" applyProtection="1">
      <alignment horizontal="center" vertical="center"/>
    </xf>
  </cellXfs>
  <cellStyles count="195"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" xfId="57" builtinId="8" hidden="1"/>
    <cellStyle name="Hiperlink" xfId="59" builtinId="8" hidden="1"/>
    <cellStyle name="Hiperlink" xfId="61" builtinId="8" hidden="1"/>
    <cellStyle name="Hiperlink" xfId="63" builtinId="8" hidden="1"/>
    <cellStyle name="Hiperlink" xfId="65" builtinId="8" hidden="1"/>
    <cellStyle name="Hiperlink" xfId="67" builtinId="8" hidden="1"/>
    <cellStyle name="Hiperlink" xfId="69" builtinId="8" hidden="1"/>
    <cellStyle name="Hiperlink" xfId="71" builtinId="8" hidden="1"/>
    <cellStyle name="Hiperlink" xfId="73" builtinId="8" hidden="1"/>
    <cellStyle name="Hiperlink" xfId="75" builtinId="8" hidden="1"/>
    <cellStyle name="Hiperlink" xfId="77" builtinId="8" hidden="1"/>
    <cellStyle name="Hiperlink" xfId="79" builtinId="8" hidden="1"/>
    <cellStyle name="Hiperlink" xfId="81" builtinId="8" hidden="1"/>
    <cellStyle name="Hiperlink" xfId="83" builtinId="8" hidden="1"/>
    <cellStyle name="Hiperlink" xfId="85" builtinId="8" hidden="1"/>
    <cellStyle name="Hiperlink" xfId="87" builtinId="8" hidden="1"/>
    <cellStyle name="Hiperlink" xfId="89" builtinId="8" hidden="1"/>
    <cellStyle name="Hiperlink" xfId="91" builtinId="8" hidden="1"/>
    <cellStyle name="Hiperlink" xfId="93" builtinId="8" hidden="1"/>
    <cellStyle name="Hiperlink" xfId="95" builtinId="8" hidden="1"/>
    <cellStyle name="Hiperlink" xfId="97" builtinId="8" hidden="1"/>
    <cellStyle name="Hiperlink" xfId="99" builtinId="8" hidden="1"/>
    <cellStyle name="Hiperlink" xfId="101" builtinId="8" hidden="1"/>
    <cellStyle name="Hiperlink" xfId="103" builtinId="8" hidden="1"/>
    <cellStyle name="Hiperlink" xfId="105" builtinId="8" hidden="1"/>
    <cellStyle name="Hiperlink" xfId="107" builtinId="8" hidden="1"/>
    <cellStyle name="Hiperlink" xfId="109" builtinId="8" hidden="1"/>
    <cellStyle name="Hiperlink" xfId="111" builtinId="8" hidden="1"/>
    <cellStyle name="Hiperlink" xfId="113" builtinId="8" hidden="1"/>
    <cellStyle name="Hiperlink" xfId="115" builtinId="8" hidden="1"/>
    <cellStyle name="Hiperlink" xfId="117" builtinId="8" hidden="1"/>
    <cellStyle name="Hiperlink" xfId="119" builtinId="8" hidden="1"/>
    <cellStyle name="Hiperlink" xfId="121" builtinId="8" hidden="1"/>
    <cellStyle name="Hiperlink" xfId="123" builtinId="8" hidden="1"/>
    <cellStyle name="Hiperlink" xfId="125" builtinId="8" hidden="1"/>
    <cellStyle name="Hiperlink" xfId="127" builtinId="8" hidden="1"/>
    <cellStyle name="Hiperlink" xfId="129" builtinId="8" hidden="1"/>
    <cellStyle name="Hiperlink" xfId="131" builtinId="8" hidden="1"/>
    <cellStyle name="Hiperlink" xfId="133" builtinId="8" hidden="1"/>
    <cellStyle name="Hiperlink" xfId="135" builtinId="8" hidden="1"/>
    <cellStyle name="Hiperlink" xfId="137" builtinId="8" hidden="1"/>
    <cellStyle name="Hiperlink" xfId="139" builtinId="8" hidden="1"/>
    <cellStyle name="Hiperlink" xfId="141" builtinId="8" hidden="1"/>
    <cellStyle name="Hiperlink" xfId="143" builtinId="8" hidden="1"/>
    <cellStyle name="Hiperlink" xfId="145" builtinId="8" hidden="1"/>
    <cellStyle name="Hiperlink" xfId="147" builtinId="8" hidden="1"/>
    <cellStyle name="Hiperlink" xfId="149" builtinId="8" hidden="1"/>
    <cellStyle name="Hiperlink" xfId="151" builtinId="8" hidden="1"/>
    <cellStyle name="Hiperlink" xfId="153" builtinId="8" hidden="1"/>
    <cellStyle name="Hiperlink" xfId="155" builtinId="8" hidden="1"/>
    <cellStyle name="Hiperlink" xfId="157" builtinId="8" hidden="1"/>
    <cellStyle name="Hiperlink" xfId="159" builtinId="8" hidden="1"/>
    <cellStyle name="Hiperlink" xfId="161" builtinId="8" hidden="1"/>
    <cellStyle name="Hiperlink" xfId="163" builtinId="8" hidden="1"/>
    <cellStyle name="Hiperlink" xfId="165" builtinId="8" hidden="1"/>
    <cellStyle name="Hiperlink" xfId="167" builtinId="8" hidden="1"/>
    <cellStyle name="Hiperlink" xfId="169" builtinId="8" hidden="1"/>
    <cellStyle name="Hiperlink" xfId="171" builtinId="8" hidden="1"/>
    <cellStyle name="Hiperlink" xfId="173" builtinId="8" hidden="1"/>
    <cellStyle name="Hiperlink" xfId="175" builtinId="8" hidden="1"/>
    <cellStyle name="Hiperlink" xfId="177" builtinId="8" hidden="1"/>
    <cellStyle name="Hiperlink" xfId="179" builtinId="8" hidden="1"/>
    <cellStyle name="Hiperlink" xfId="181" builtinId="8" hidden="1"/>
    <cellStyle name="Hiperlink" xfId="183" builtinId="8" hidden="1"/>
    <cellStyle name="Hiperlink" xfId="185" builtinId="8" hidden="1"/>
    <cellStyle name="Hiperlink" xfId="187" builtinId="8" hidden="1"/>
    <cellStyle name="Hiperlink" xfId="189" builtinId="8" hidden="1"/>
    <cellStyle name="Hiperlink" xfId="191" builtinId="8" hidden="1"/>
    <cellStyle name="Hiperlink" xfId="193" builtinId="8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Hiperlink Visitado" xfId="58" builtinId="9" hidden="1"/>
    <cellStyle name="Hiperlink Visitado" xfId="60" builtinId="9" hidden="1"/>
    <cellStyle name="Hiperlink Visitado" xfId="62" builtinId="9" hidden="1"/>
    <cellStyle name="Hiperlink Visitado" xfId="64" builtinId="9" hidden="1"/>
    <cellStyle name="Hiperlink Visitado" xfId="66" builtinId="9" hidden="1"/>
    <cellStyle name="Hiperlink Visitado" xfId="68" builtinId="9" hidden="1"/>
    <cellStyle name="Hiperlink Visitado" xfId="70" builtinId="9" hidden="1"/>
    <cellStyle name="Hiperlink Visitado" xfId="72" builtinId="9" hidden="1"/>
    <cellStyle name="Hiperlink Visitado" xfId="74" builtinId="9" hidden="1"/>
    <cellStyle name="Hiperlink Visitado" xfId="76" builtinId="9" hidden="1"/>
    <cellStyle name="Hiperlink Visitado" xfId="78" builtinId="9" hidden="1"/>
    <cellStyle name="Hiperlink Visitado" xfId="80" builtinId="9" hidden="1"/>
    <cellStyle name="Hiperlink Visitado" xfId="82" builtinId="9" hidden="1"/>
    <cellStyle name="Hiperlink Visitado" xfId="84" builtinId="9" hidden="1"/>
    <cellStyle name="Hiperlink Visitado" xfId="86" builtinId="9" hidden="1"/>
    <cellStyle name="Hiperlink Visitado" xfId="88" builtinId="9" hidden="1"/>
    <cellStyle name="Hiperlink Visitado" xfId="90" builtinId="9" hidden="1"/>
    <cellStyle name="Hiperlink Visitado" xfId="92" builtinId="9" hidden="1"/>
    <cellStyle name="Hiperlink Visitado" xfId="94" builtinId="9" hidden="1"/>
    <cellStyle name="Hiperlink Visitado" xfId="96" builtinId="9" hidden="1"/>
    <cellStyle name="Hiperlink Visitado" xfId="98" builtinId="9" hidden="1"/>
    <cellStyle name="Hiperlink Visitado" xfId="100" builtinId="9" hidden="1"/>
    <cellStyle name="Hiperlink Visitado" xfId="102" builtinId="9" hidden="1"/>
    <cellStyle name="Hiperlink Visitado" xfId="104" builtinId="9" hidden="1"/>
    <cellStyle name="Hiperlink Visitado" xfId="106" builtinId="9" hidden="1"/>
    <cellStyle name="Hiperlink Visitado" xfId="108" builtinId="9" hidden="1"/>
    <cellStyle name="Hiperlink Visitado" xfId="110" builtinId="9" hidden="1"/>
    <cellStyle name="Hiperlink Visitado" xfId="112" builtinId="9" hidden="1"/>
    <cellStyle name="Hiperlink Visitado" xfId="114" builtinId="9" hidden="1"/>
    <cellStyle name="Hiperlink Visitado" xfId="116" builtinId="9" hidden="1"/>
    <cellStyle name="Hiperlink Visitado" xfId="118" builtinId="9" hidden="1"/>
    <cellStyle name="Hiperlink Visitado" xfId="120" builtinId="9" hidden="1"/>
    <cellStyle name="Hiperlink Visitado" xfId="122" builtinId="9" hidden="1"/>
    <cellStyle name="Hiperlink Visitado" xfId="124" builtinId="9" hidden="1"/>
    <cellStyle name="Hiperlink Visitado" xfId="126" builtinId="9" hidden="1"/>
    <cellStyle name="Hiperlink Visitado" xfId="128" builtinId="9" hidden="1"/>
    <cellStyle name="Hiperlink Visitado" xfId="130" builtinId="9" hidden="1"/>
    <cellStyle name="Hiperlink Visitado" xfId="132" builtinId="9" hidden="1"/>
    <cellStyle name="Hiperlink Visitado" xfId="134" builtinId="9" hidden="1"/>
    <cellStyle name="Hiperlink Visitado" xfId="136" builtinId="9" hidden="1"/>
    <cellStyle name="Hiperlink Visitado" xfId="138" builtinId="9" hidden="1"/>
    <cellStyle name="Hiperlink Visitado" xfId="140" builtinId="9" hidden="1"/>
    <cellStyle name="Hiperlink Visitado" xfId="142" builtinId="9" hidden="1"/>
    <cellStyle name="Hiperlink Visitado" xfId="144" builtinId="9" hidden="1"/>
    <cellStyle name="Hiperlink Visitado" xfId="146" builtinId="9" hidden="1"/>
    <cellStyle name="Hiperlink Visitado" xfId="148" builtinId="9" hidden="1"/>
    <cellStyle name="Hiperlink Visitado" xfId="150" builtinId="9" hidden="1"/>
    <cellStyle name="Hiperlink Visitado" xfId="152" builtinId="9" hidden="1"/>
    <cellStyle name="Hiperlink Visitado" xfId="154" builtinId="9" hidden="1"/>
    <cellStyle name="Hiperlink Visitado" xfId="156" builtinId="9" hidden="1"/>
    <cellStyle name="Hiperlink Visitado" xfId="158" builtinId="9" hidden="1"/>
    <cellStyle name="Hiperlink Visitado" xfId="160" builtinId="9" hidden="1"/>
    <cellStyle name="Hiperlink Visitado" xfId="162" builtinId="9" hidden="1"/>
    <cellStyle name="Hiperlink Visitado" xfId="164" builtinId="9" hidden="1"/>
    <cellStyle name="Hiperlink Visitado" xfId="166" builtinId="9" hidden="1"/>
    <cellStyle name="Hiperlink Visitado" xfId="168" builtinId="9" hidden="1"/>
    <cellStyle name="Hiperlink Visitado" xfId="170" builtinId="9" hidden="1"/>
    <cellStyle name="Hiperlink Visitado" xfId="172" builtinId="9" hidden="1"/>
    <cellStyle name="Hiperlink Visitado" xfId="174" builtinId="9" hidden="1"/>
    <cellStyle name="Hiperlink Visitado" xfId="176" builtinId="9" hidden="1"/>
    <cellStyle name="Hiperlink Visitado" xfId="178" builtinId="9" hidden="1"/>
    <cellStyle name="Hiperlink Visitado" xfId="180" builtinId="9" hidden="1"/>
    <cellStyle name="Hiperlink Visitado" xfId="182" builtinId="9" hidden="1"/>
    <cellStyle name="Hiperlink Visitado" xfId="184" builtinId="9" hidden="1"/>
    <cellStyle name="Hiperlink Visitado" xfId="186" builtinId="9" hidden="1"/>
    <cellStyle name="Hiperlink Visitado" xfId="188" builtinId="9" hidden="1"/>
    <cellStyle name="Hiperlink Visitado" xfId="190" builtinId="9" hidden="1"/>
    <cellStyle name="Hiperlink Visitado" xfId="192" builtinId="9" hidden="1"/>
    <cellStyle name="Hiperlink Visitado" xfId="194" builtinId="9" hidden="1"/>
    <cellStyle name="Normal" xfId="0" builtinId="0"/>
    <cellStyle name="Porcentagem" xfId="2" builtinId="5"/>
    <cellStyle name="Vírgula" xfId="1" builtinId="3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16069" name="Picture 6" descr="18.png">
          <a:extLst>
            <a:ext uri="{FF2B5EF4-FFF2-40B4-BE49-F238E27FC236}">
              <a16:creationId xmlns:a16="http://schemas.microsoft.com/office/drawing/2014/main" id="{00000000-0008-0000-0000-0000C53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152400"/>
          <a:ext cx="2311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" name="Picture 342" descr="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052" name="Picture 692" descr="8.png">
          <a:extLst>
            <a:ext uri="{FF2B5EF4-FFF2-40B4-BE49-F238E27FC236}">
              <a16:creationId xmlns:a16="http://schemas.microsoft.com/office/drawing/2014/main" id="{00000000-0008-0000-0000-0000B4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0"/>
          <a:ext cx="23368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724514</xdr:colOff>
      <xdr:row>0</xdr:row>
      <xdr:rowOff>1260000</xdr:rowOff>
    </xdr:to>
    <xdr:pic>
      <xdr:nvPicPr>
        <xdr:cNvPr id="6" name="Imagem 5" descr="libratta_topo_planilha_menor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9" name="Picture 342" descr="8.pn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0" name="Picture 692" descr="8.pn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7" name="Picture 342" descr="8.pn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8" name="Picture 692" descr="8.png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0" name="Picture 342" descr="8.pn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1" name="Picture 692" descr="8.pn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6" name="Picture 342" descr="8.png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7" name="Picture 692" descr="8.png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0" name="Picture 342" descr="8.png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1" name="Picture 692" descr="8.png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8" name="Picture 342" descr="8.png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9" name="Picture 692" descr="8.png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1" name="Picture 342" descr="8.png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2" name="Picture 692" descr="8.png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7" name="Picture 342" descr="8.png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8" name="Picture 692" descr="8.png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0" name="Picture 342" descr="8.png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1" name="Picture 692" descr="8.png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3" name="Picture 342" descr="8.png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4" name="Picture 692" descr="8.png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6" name="Picture 342" descr="8.png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7" name="Picture 692" descr="8.png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0" name="Picture 342" descr="8.png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1" name="Picture 692" descr="8.png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8" name="Picture 342" descr="8.png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9" name="Picture 692" descr="8.png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1" name="Picture 342" descr="8.png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2" name="Picture 692" descr="8.png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4" name="Picture 342" descr="8.png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5" name="Picture 692" descr="8.png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7" name="Picture 342" descr="8.png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8" name="Picture 692" descr="8.png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1" name="Picture 342" descr="8.png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2" name="Picture 692" descr="8.png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724514</xdr:colOff>
      <xdr:row>0</xdr:row>
      <xdr:rowOff>1260000</xdr:rowOff>
    </xdr:to>
    <xdr:pic>
      <xdr:nvPicPr>
        <xdr:cNvPr id="100" name="Imagem 99" descr="libratta_topo_planilha_menor.png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8" name="Picture 342" descr="8.pn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9" name="Picture 692" descr="8.png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2" name="Picture 342" descr="8.png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3" name="Picture 692" descr="8.png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0" name="Picture 342" descr="8.png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1" name="Picture 692" descr="8.png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6" name="Picture 342" descr="8.png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7" name="Picture 692" descr="8.png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9" name="Picture 342" descr="8.png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0" name="Picture 692" descr="8.png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3" name="Picture 342" descr="8.png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4" name="Picture 692" descr="8.png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1" name="Picture 342" descr="8.png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2" name="Picture 692" descr="8.png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7" name="Picture 342" descr="8.png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8" name="Picture 692" descr="8.png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0" name="Picture 342" descr="8.png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1" name="Picture 692" descr="8.png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3" name="Picture 342" descr="8.png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4" name="Picture 692" descr="8.png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6" name="Picture 342" descr="8.png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7" name="Picture 692" descr="8.png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9" name="Picture 342" descr="8.png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0" name="Picture 692" descr="8.png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3" name="Picture 342" descr="8.png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4" name="Picture 692" descr="8.png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1" name="Picture 342" descr="8.png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2" name="Picture 692" descr="8.png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4" name="Picture 342" descr="8.png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5" name="Picture 692" descr="8.png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7" name="Picture 342" descr="8.png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8" name="Picture 692" descr="8.png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0" name="Picture 342" descr="8.png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1" name="Picture 692" descr="8.png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4" name="Picture 342" descr="8.png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5" name="Picture 692" descr="8.png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103" name="Imagem 102" descr="libratta_topo_planilha_menor.png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8" name="Picture 342" descr="8.pn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9" name="Picture 692" descr="8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2" name="Picture 342" descr="8.pn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3" name="Picture 692" descr="8.pn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0" name="Picture 342" descr="8.pn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1" name="Picture 692" descr="8.pn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6" name="Picture 342" descr="8.pn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7" name="Picture 692" descr="8.pn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9" name="Picture 342" descr="8.pn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0" name="Picture 692" descr="8.pn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3" name="Picture 342" descr="8.pn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4" name="Picture 692" descr="8.png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1" name="Picture 342" descr="8.pn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2" name="Picture 692" descr="8.pn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7" name="Picture 342" descr="8.pn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8" name="Picture 692" descr="8.pn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0" name="Picture 342" descr="8.pn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1" name="Picture 692" descr="8.pn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3" name="Picture 342" descr="8.pn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4" name="Picture 692" descr="8.pn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6" name="Picture 342" descr="8.pn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7" name="Picture 692" descr="8.pn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9" name="Picture 342" descr="8.pn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0" name="Picture 692" descr="8.pn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3" name="Picture 342" descr="8.pn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4" name="Picture 692" descr="8.pn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1" name="Picture 342" descr="8.png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2" name="Picture 692" descr="8.png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4" name="Picture 342" descr="8.pn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5" name="Picture 692" descr="8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7" name="Picture 342" descr="8.png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8" name="Picture 692" descr="8.png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0" name="Picture 342" descr="8.png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1" name="Picture 692" descr="8.png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4" name="Picture 342" descr="8.png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5" name="Picture 692" descr="8.png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103" name="Imagem 102" descr="libratta_topo_planilha_menor.png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8" name="Picture 342" descr="8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9" name="Picture 692" descr="8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1" name="Picture 342" descr="8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2" name="Picture 692" descr="8.pn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5" name="Picture 342" descr="8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6" name="Picture 692" descr="8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6" name="Picture 342" descr="8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7" name="Picture 692" descr="8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9" name="Picture 342" descr="8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0" name="Picture 692" descr="8.pn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2" name="Picture 342" descr="8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3" name="Picture 692" descr="8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6" name="Picture 342" descr="8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7" name="Picture 692" descr="8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724514</xdr:colOff>
      <xdr:row>0</xdr:row>
      <xdr:rowOff>1260000</xdr:rowOff>
    </xdr:to>
    <xdr:pic>
      <xdr:nvPicPr>
        <xdr:cNvPr id="55" name="Imagem 54" descr="libratta_topo_planilha_menor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8" name="Picture 342" descr="8.pn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9" name="Picture 692" descr="8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1" name="Picture 342" descr="8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2" name="Picture 692" descr="8.pn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4" name="Picture 342" descr="8.pn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5" name="Picture 692" descr="8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8" name="Picture 342" descr="8.pn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9" name="Picture 692" descr="8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6" name="Picture 342" descr="8.pn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7" name="Picture 692" descr="8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9" name="Picture 342" descr="8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0" name="Picture 692" descr="8.pn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2" name="Picture 342" descr="8.pn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3" name="Picture 692" descr="8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5" name="Picture 342" descr="8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6" name="Picture 692" descr="8.pn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9" name="Picture 342" descr="8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0" name="Picture 692" descr="8.pn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8" name="Picture 342" descr="8.pn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9" name="Picture 692" descr="8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1" name="Picture 342" descr="8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2" name="Picture 692" descr="8.pn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4" name="Picture 342" descr="8.pn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5" name="Picture 692" descr="8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7" name="Picture 342" descr="8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8" name="Picture 692" descr="8.pn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0" name="Picture 342" descr="8.pn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1" name="Picture 692" descr="8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3" name="Picture 342" descr="8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4" name="Picture 692" descr="8.pn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6" name="Picture 342" descr="8.pn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7" name="Picture 692" descr="8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0" name="Picture 342" descr="8.pn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1" name="Picture 692" descr="8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88" name="Picture 342" descr="8.pn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9" name="Picture 692" descr="8.pn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1" name="Picture 342" descr="8.pn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2" name="Picture 692" descr="8.pn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4" name="Picture 342" descr="8.png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5" name="Picture 692" descr="8.png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7" name="Picture 342" descr="8.png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98" name="Picture 692" descr="8.png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01" name="Picture 342" descr="8.png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2" name="Picture 692" descr="8.png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724514</xdr:colOff>
      <xdr:row>0</xdr:row>
      <xdr:rowOff>1260000</xdr:rowOff>
    </xdr:to>
    <xdr:pic>
      <xdr:nvPicPr>
        <xdr:cNvPr id="110" name="Imagem 109" descr="libratta_topo_planilha_menor.png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13</xdr:row>
      <xdr:rowOff>177800</xdr:rowOff>
    </xdr:from>
    <xdr:to>
      <xdr:col>1</xdr:col>
      <xdr:colOff>4838700</xdr:colOff>
      <xdr:row>31</xdr:row>
      <xdr:rowOff>12700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" y="2984500"/>
          <a:ext cx="48006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4" name="Picture 342" descr="8.pn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</xdr:colOff>
      <xdr:row>0</xdr:row>
      <xdr:rowOff>152400</xdr:rowOff>
    </xdr:from>
    <xdr:to>
      <xdr:col>6</xdr:col>
      <xdr:colOff>254000</xdr:colOff>
      <xdr:row>0</xdr:row>
      <xdr:rowOff>152400</xdr:rowOff>
    </xdr:to>
    <xdr:pic>
      <xdr:nvPicPr>
        <xdr:cNvPr id="15" name="Picture 6" descr="18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52400"/>
          <a:ext cx="196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6" name="Picture 342" descr="8.pn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355600</xdr:colOff>
      <xdr:row>0</xdr:row>
      <xdr:rowOff>25400</xdr:rowOff>
    </xdr:to>
    <xdr:pic>
      <xdr:nvPicPr>
        <xdr:cNvPr id="17" name="Picture 692" descr="8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0"/>
          <a:ext cx="208915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9" name="Picture 342" descr="8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</xdr:colOff>
      <xdr:row>0</xdr:row>
      <xdr:rowOff>152400</xdr:rowOff>
    </xdr:from>
    <xdr:to>
      <xdr:col>6</xdr:col>
      <xdr:colOff>254000</xdr:colOff>
      <xdr:row>0</xdr:row>
      <xdr:rowOff>152400</xdr:rowOff>
    </xdr:to>
    <xdr:pic>
      <xdr:nvPicPr>
        <xdr:cNvPr id="20" name="Picture 6" descr="18.pn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52400"/>
          <a:ext cx="196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1" name="Picture 342" descr="8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355600</xdr:colOff>
      <xdr:row>0</xdr:row>
      <xdr:rowOff>25400</xdr:rowOff>
    </xdr:to>
    <xdr:pic>
      <xdr:nvPicPr>
        <xdr:cNvPr id="22" name="Picture 692" descr="8.pn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0"/>
          <a:ext cx="208915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900" y="0"/>
          <a:ext cx="22909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7200" y="0"/>
          <a:ext cx="233181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7" name="Picture 342" descr="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8" name="Picture 692" descr="8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1" name="Picture 342" descr="8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2" name="Picture 692" descr="8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4" name="Picture 342" descr="8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5" name="Picture 692" descr="8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7" name="Picture 342" descr="8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8" name="Picture 692" descr="8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0" name="Picture 342" descr="8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1" name="Picture 692" descr="8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3" name="Picture 342" descr="8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4" name="Picture 692" descr="8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6" name="Picture 342" descr="8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7" name="Picture 692" descr="8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9" name="Picture 342" descr="8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0" name="Picture 692" descr="8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1" name="Picture 342" descr="8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2" name="Picture 692" descr="8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4" name="Picture 342" descr="8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5" name="Picture 692" descr="8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7" name="Picture 342" descr="8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8" name="Picture 692" descr="8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0" name="Picture 342" descr="8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1" name="Picture 692" descr="8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35" name="Imagem 34" descr="libratta_topo_planilha_menor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5</xdr:col>
      <xdr:colOff>798285</xdr:colOff>
      <xdr:row>0</xdr:row>
      <xdr:rowOff>0</xdr:rowOff>
    </xdr:to>
    <xdr:pic>
      <xdr:nvPicPr>
        <xdr:cNvPr id="5" name="Picture 6" descr="18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152400"/>
          <a:ext cx="2311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1062" name="Picture 342" descr="8.png">
          <a:extLst>
            <a:ext uri="{FF2B5EF4-FFF2-40B4-BE49-F238E27FC236}">
              <a16:creationId xmlns:a16="http://schemas.microsoft.com/office/drawing/2014/main" id="{00000000-0008-0000-0200-000056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</xdr:colOff>
      <xdr:row>0</xdr:row>
      <xdr:rowOff>152400</xdr:rowOff>
    </xdr:from>
    <xdr:to>
      <xdr:col>6</xdr:col>
      <xdr:colOff>254000</xdr:colOff>
      <xdr:row>0</xdr:row>
      <xdr:rowOff>152400</xdr:rowOff>
    </xdr:to>
    <xdr:pic>
      <xdr:nvPicPr>
        <xdr:cNvPr id="9" name="Picture 6" descr="1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152400"/>
          <a:ext cx="2311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399143</xdr:colOff>
      <xdr:row>0</xdr:row>
      <xdr:rowOff>0</xdr:rowOff>
    </xdr:from>
    <xdr:to>
      <xdr:col>7</xdr:col>
      <xdr:colOff>662214</xdr:colOff>
      <xdr:row>0</xdr:row>
      <xdr:rowOff>825500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04" t="-2198" b="2198"/>
        <a:stretch/>
      </xdr:blipFill>
      <xdr:spPr bwMode="auto">
        <a:xfrm>
          <a:off x="6838043" y="0"/>
          <a:ext cx="3512457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2325625</xdr:colOff>
      <xdr:row>1</xdr:row>
      <xdr:rowOff>132661</xdr:rowOff>
    </xdr:to>
    <xdr:pic>
      <xdr:nvPicPr>
        <xdr:cNvPr id="11" name="Picture 10" descr="Assinatura_Libratta_Legenda-1.pd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325624" cy="970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0" name="Picture 342" descr="8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1" name="Picture 692" descr="8.pn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6" name="Picture 342" descr="8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7" name="Picture 692" descr="8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9" name="Picture 342" descr="8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0" name="Picture 692" descr="8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2" name="Picture 342" descr="8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3" name="Picture 692" descr="8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5" name="Picture 342" descr="8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6" name="Picture 692" descr="8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8" name="Picture 342" descr="8.pn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9" name="Picture 692" descr="8.pn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1" name="Picture 342" descr="8.png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2" name="Picture 692" descr="8.pn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5" name="Picture 342" descr="8.png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6" name="Picture 692" descr="8.pn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3" name="Picture 342" descr="8.png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4" name="Picture 692" descr="8.png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6" name="Picture 342" descr="8.png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7" name="Picture 692" descr="8.png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9" name="Picture 342" descr="8.png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0" name="Picture 692" descr="8.png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2" name="Picture 342" descr="8.png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3" name="Picture 692" descr="8.pn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6" name="Picture 342" descr="8.png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7" name="Picture 692" descr="8.pn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37" name="Imagem 36" descr="libratta_topo_planilha_menor.pn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0" name="Picture 342" descr="8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1" name="Picture 692" descr="8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8" name="Picture 342" descr="8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9" name="Picture 692" descr="8.pn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1" name="Picture 342" descr="8.pn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2" name="Picture 692" descr="8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4" name="Picture 342" descr="8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5" name="Picture 692" descr="8.pn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7" name="Picture 342" descr="8.pn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8" name="Picture 692" descr="8.pn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0" name="Picture 342" descr="8.png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1" name="Picture 692" descr="8.pn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7" name="Picture 342" descr="8.pn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8" name="Picture 692" descr="8.png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5" name="Picture 342" descr="8.png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6" name="Picture 692" descr="8.pn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8" name="Picture 342" descr="8.pn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9" name="Picture 692" descr="8.pn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1" name="Picture 342" descr="8.pn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2" name="Picture 692" descr="8.pn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8" name="Picture 342" descr="8.pn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9" name="Picture 692" descr="8.pn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68" name="Imagem 67" descr="libratta_topo_planilha_menor.png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3" name="Picture 342" descr="8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4" name="Picture 692" descr="8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9" name="Picture 342" descr="8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0" name="Picture 692" descr="8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2" name="Picture 342" descr="8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3" name="Picture 692" descr="8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5" name="Picture 342" descr="8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6" name="Picture 692" descr="8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8" name="Picture 342" descr="8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9" name="Picture 692" descr="8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1" name="Picture 342" descr="8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2" name="Picture 692" descr="8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4" name="Picture 342" descr="8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5" name="Picture 692" descr="8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7" name="Picture 342" descr="8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8" name="Picture 692" descr="8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1" name="Picture 342" descr="8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2" name="Picture 692" descr="8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9" name="Picture 342" descr="8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0" name="Picture 692" descr="8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2" name="Picture 342" descr="8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3" name="Picture 692" descr="8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5" name="Picture 342" descr="8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6" name="Picture 692" descr="8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8" name="Picture 342" descr="8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9" name="Picture 692" descr="8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2" name="Picture 342" descr="8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3" name="Picture 692" descr="8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71" name="Imagem 70" descr="libratta_topo_planilha_menor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0" name="Picture 342" descr="8.pn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1" name="Picture 692" descr="8.pn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5" name="Picture 342" descr="8.pn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6" name="Picture 692" descr="8.pn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8" name="Picture 342" descr="8.pn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9" name="Picture 692" descr="8.pn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1" name="Picture 342" descr="8.pn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2" name="Picture 692" descr="8.pn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4" name="Picture 342" descr="8.pn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5" name="Picture 692" descr="8.pn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7" name="Picture 342" descr="8.pn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8" name="Picture 692" descr="8.pn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0" name="Picture 342" descr="8.png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1" name="Picture 692" descr="8.pn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7" name="Picture 342" descr="8.pn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8" name="Picture 692" descr="8.pn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5" name="Picture 342" descr="8.pn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6" name="Picture 692" descr="8.pn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8" name="Picture 342" descr="8.pn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9" name="Picture 692" descr="8.pn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1" name="Picture 342" descr="8.pn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2" name="Picture 692" descr="8.pn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8" name="Picture 342" descr="8.png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9" name="Picture 692" descr="8.png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67" name="Imagem 66" descr="libratta_topo_planilha_menor.pn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3" name="Picture 342" descr="8.pn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4" name="Picture 692" descr="8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9" name="Picture 342" descr="8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0" name="Picture 692" descr="8.pn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2" name="Picture 342" descr="8.pn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3" name="Picture 692" descr="8.pn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5" name="Picture 342" descr="8.pn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6" name="Picture 692" descr="8.pn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8" name="Picture 342" descr="8.pn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9" name="Picture 692" descr="8.png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1" name="Picture 342" descr="8.pn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2" name="Picture 692" descr="8.png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4" name="Picture 342" descr="8.png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5" name="Picture 692" descr="8.png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7" name="Picture 342" descr="8.png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8" name="Picture 692" descr="8.png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1" name="Picture 342" descr="8.png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2" name="Picture 692" descr="8.png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9" name="Picture 342" descr="8.png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0" name="Picture 692" descr="8.png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2" name="Picture 342" descr="8.png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3" name="Picture 692" descr="8.png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5" name="Picture 342" descr="8.pn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6" name="Picture 692" descr="8.pn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8" name="Picture 342" descr="8.png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9" name="Picture 692" descr="8.pn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2" name="Picture 342" descr="8.png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3" name="Picture 692" descr="8.pn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71" name="Imagem 70" descr="libratta_topo_planilha_menor.png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0</xdr:rowOff>
    </xdr:from>
    <xdr:to>
      <xdr:col>6</xdr:col>
      <xdr:colOff>360589</xdr:colOff>
      <xdr:row>0</xdr:row>
      <xdr:rowOff>0</xdr:rowOff>
    </xdr:to>
    <xdr:pic>
      <xdr:nvPicPr>
        <xdr:cNvPr id="2" name="Picture 6" descr="18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225" y="0"/>
          <a:ext cx="204968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" name="Picture 342" descr="8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" name="Picture 692" descr="8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" name="Picture 342" descr="8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7" name="Picture 692" descr="8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9" name="Picture 342" descr="8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0" name="Picture 692" descr="8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2" name="Picture 342" descr="8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3" name="Picture 692" descr="8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16" name="Picture 342" descr="8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17" name="Picture 692" descr="8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4" name="Picture 342" descr="8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5" name="Picture 692" descr="8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27" name="Picture 342" descr="8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28" name="Picture 692" descr="8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0" name="Picture 342" descr="8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1" name="Picture 692" descr="8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3" name="Picture 342" descr="8.pn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4" name="Picture 692" descr="8.pn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6" name="Picture 342" descr="8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37" name="Picture 692" descr="8.pn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39" name="Picture 342" descr="8.pn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0" name="Picture 692" descr="8.pn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2" name="Picture 342" descr="8.pn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3" name="Picture 692" descr="8.pn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46" name="Picture 342" descr="8.pn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47" name="Picture 692" descr="8.pn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4" name="Picture 342" descr="8.png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5" name="Picture 692" descr="8.png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57" name="Picture 342" descr="8.png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58" name="Picture 692" descr="8.pn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0" name="Picture 342" descr="8.png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1" name="Picture 692" descr="8.pn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3" name="Picture 342" descr="8.pn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4" name="Picture 692" descr="8.png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698500</xdr:colOff>
      <xdr:row>0</xdr:row>
      <xdr:rowOff>25400</xdr:rowOff>
    </xdr:to>
    <xdr:pic>
      <xdr:nvPicPr>
        <xdr:cNvPr id="67" name="Picture 342" descr="8.pn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8500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5</xdr:col>
      <xdr:colOff>223611</xdr:colOff>
      <xdr:row>0</xdr:row>
      <xdr:rowOff>25400</xdr:rowOff>
    </xdr:to>
    <xdr:pic>
      <xdr:nvPicPr>
        <xdr:cNvPr id="68" name="Picture 692" descr="8.png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0"/>
          <a:ext cx="2071461" cy="25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710544</xdr:colOff>
      <xdr:row>0</xdr:row>
      <xdr:rowOff>1260000</xdr:rowOff>
    </xdr:to>
    <xdr:pic>
      <xdr:nvPicPr>
        <xdr:cNvPr id="76" name="Imagem 75" descr="libratta_topo_planilha_menor.png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10090763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64"/>
  <sheetViews>
    <sheetView zoomScale="170" zoomScaleNormal="170" zoomScalePageLayoutView="120" workbookViewId="0">
      <selection activeCell="A3" sqref="A3:C12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20" customWidth="1"/>
    <col min="4" max="4" width="14.83203125" style="20" bestFit="1" customWidth="1"/>
    <col min="5" max="6" width="12.83203125" style="20" customWidth="1"/>
    <col min="7" max="7" width="14.33203125" style="20" customWidth="1"/>
    <col min="8" max="13" width="12.83203125" style="20" customWidth="1"/>
    <col min="14" max="47" width="10.5" style="20" customWidth="1"/>
    <col min="48" max="16384" width="70.83203125" style="20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21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1701130</v>
      </c>
      <c r="G5" s="276" t="s">
        <v>18</v>
      </c>
      <c r="H5" s="276"/>
      <c r="I5" s="152">
        <f>H31</f>
        <v>8500</v>
      </c>
      <c r="J5" s="71"/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853811</v>
      </c>
      <c r="G6" s="261" t="s">
        <v>19</v>
      </c>
      <c r="H6" s="261"/>
      <c r="I6" s="152">
        <f>H40</f>
        <v>16000</v>
      </c>
      <c r="J6" s="71"/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847319</v>
      </c>
      <c r="G7" s="261" t="s">
        <v>70</v>
      </c>
      <c r="H7" s="261"/>
      <c r="I7" s="152">
        <f>E93</f>
        <v>2167</v>
      </c>
      <c r="J7" s="71"/>
    </row>
    <row r="8" spans="1:10" ht="16" customHeight="1" x14ac:dyDescent="0.15">
      <c r="A8" s="265"/>
      <c r="B8" s="266"/>
      <c r="C8" s="267"/>
      <c r="D8" s="275" t="s">
        <v>40</v>
      </c>
      <c r="E8" s="273"/>
      <c r="F8" s="149">
        <f>H31+H40+H61+G83+G93+G103+G111+G118+G125+H132+H140+G147+H154+H162+G72</f>
        <v>761450.36</v>
      </c>
      <c r="G8" s="261" t="s">
        <v>20</v>
      </c>
      <c r="H8" s="261"/>
      <c r="I8" s="152">
        <f>D83+D103+D111+G140+D147+G154+G162+D72</f>
        <v>8674</v>
      </c>
      <c r="J8" s="71"/>
    </row>
    <row r="9" spans="1:10" ht="16" customHeight="1" x14ac:dyDescent="0.15">
      <c r="A9" s="265"/>
      <c r="B9" s="266"/>
      <c r="C9" s="267"/>
      <c r="D9" s="275" t="s">
        <v>109</v>
      </c>
      <c r="E9" s="273"/>
      <c r="F9" s="149">
        <f>F6-F8</f>
        <v>92360.640000000014</v>
      </c>
      <c r="G9" s="276" t="s">
        <v>35</v>
      </c>
      <c r="H9" s="276"/>
      <c r="I9" s="152">
        <f>SUM(D118+D125+G132)</f>
        <v>12229.333333333334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47570.333333333336</v>
      </c>
      <c r="J10" s="71"/>
    </row>
    <row r="11" spans="1:10" s="71" customFormat="1" ht="16" customHeight="1" x14ac:dyDescent="0.15">
      <c r="A11" s="265"/>
      <c r="B11" s="266"/>
      <c r="C11" s="267"/>
      <c r="D11" s="283">
        <v>18000</v>
      </c>
      <c r="E11" s="284"/>
      <c r="F11" s="284"/>
      <c r="G11" s="279" t="s">
        <v>125</v>
      </c>
      <c r="H11" s="280"/>
      <c r="I11" s="154">
        <f>I10/D11</f>
        <v>2.6427962962962965</v>
      </c>
    </row>
    <row r="12" spans="1:10" ht="16" customHeight="1" x14ac:dyDescent="0.15">
      <c r="A12" s="265"/>
      <c r="B12" s="266"/>
      <c r="C12" s="267"/>
      <c r="D12" s="285"/>
      <c r="E12" s="286"/>
      <c r="F12" s="286"/>
      <c r="G12" s="281" t="s">
        <v>123</v>
      </c>
      <c r="H12" s="282"/>
      <c r="I12" s="155">
        <f>D11-I10</f>
        <v>-29570.333333333336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  <c r="J14" s="71"/>
    </row>
    <row r="15" spans="1:10" ht="16" customHeight="1" x14ac:dyDescent="0.15">
      <c r="A15" s="333" t="s">
        <v>92</v>
      </c>
      <c r="B15" s="334"/>
      <c r="C15" s="334"/>
      <c r="D15" s="334"/>
      <c r="E15" s="334"/>
      <c r="F15" s="334"/>
      <c r="G15" s="334"/>
      <c r="H15" s="335"/>
      <c r="I15" s="124">
        <v>1600000</v>
      </c>
      <c r="J15" s="71"/>
    </row>
    <row r="16" spans="1:10" ht="16" customHeight="1" x14ac:dyDescent="0.15">
      <c r="A16" s="336" t="s">
        <v>106</v>
      </c>
      <c r="B16" s="337"/>
      <c r="C16" s="337"/>
      <c r="D16" s="337"/>
      <c r="E16" s="337"/>
      <c r="F16" s="337"/>
      <c r="G16" s="337"/>
      <c r="H16" s="338"/>
      <c r="I16" s="124">
        <v>45000</v>
      </c>
      <c r="J16" s="71"/>
    </row>
    <row r="17" spans="1:10" ht="16" customHeight="1" x14ac:dyDescent="0.15">
      <c r="A17" s="339" t="s">
        <v>94</v>
      </c>
      <c r="B17" s="340"/>
      <c r="C17" s="340"/>
      <c r="D17" s="340"/>
      <c r="E17" s="340"/>
      <c r="F17" s="340"/>
      <c r="G17" s="340"/>
      <c r="H17" s="341"/>
      <c r="I17" s="124">
        <v>30000</v>
      </c>
      <c r="J17" s="71"/>
    </row>
    <row r="18" spans="1:10" ht="16" customHeight="1" x14ac:dyDescent="0.15">
      <c r="A18" s="333" t="s">
        <v>107</v>
      </c>
      <c r="B18" s="334"/>
      <c r="C18" s="334"/>
      <c r="D18" s="334"/>
      <c r="E18" s="334"/>
      <c r="F18" s="334"/>
      <c r="G18" s="334"/>
      <c r="H18" s="335"/>
      <c r="I18" s="124">
        <v>630</v>
      </c>
      <c r="J18" s="71"/>
    </row>
    <row r="19" spans="1:10" ht="16" customHeight="1" x14ac:dyDescent="0.15">
      <c r="A19" s="336" t="s">
        <v>95</v>
      </c>
      <c r="B19" s="337"/>
      <c r="C19" s="337"/>
      <c r="D19" s="337"/>
      <c r="E19" s="337"/>
      <c r="F19" s="337"/>
      <c r="G19" s="337"/>
      <c r="H19" s="338"/>
      <c r="I19" s="124">
        <v>0</v>
      </c>
      <c r="J19" s="71"/>
    </row>
    <row r="20" spans="1:10" ht="16" customHeight="1" x14ac:dyDescent="0.15">
      <c r="A20" s="333" t="s">
        <v>96</v>
      </c>
      <c r="B20" s="334"/>
      <c r="C20" s="334"/>
      <c r="D20" s="334"/>
      <c r="E20" s="334"/>
      <c r="F20" s="334"/>
      <c r="G20" s="334"/>
      <c r="H20" s="335"/>
      <c r="I20" s="124">
        <v>10000</v>
      </c>
    </row>
    <row r="21" spans="1:10" ht="16" customHeight="1" x14ac:dyDescent="0.15">
      <c r="A21" s="336" t="s">
        <v>71</v>
      </c>
      <c r="B21" s="337"/>
      <c r="C21" s="337"/>
      <c r="D21" s="337"/>
      <c r="E21" s="337"/>
      <c r="F21" s="337"/>
      <c r="G21" s="337"/>
      <c r="H21" s="338"/>
      <c r="I21" s="124">
        <v>10000</v>
      </c>
      <c r="J21" s="71"/>
    </row>
    <row r="22" spans="1:10" ht="16" customHeight="1" x14ac:dyDescent="0.15">
      <c r="A22" s="333" t="s">
        <v>93</v>
      </c>
      <c r="B22" s="334"/>
      <c r="C22" s="334"/>
      <c r="D22" s="334"/>
      <c r="E22" s="334"/>
      <c r="F22" s="334"/>
      <c r="G22" s="334"/>
      <c r="H22" s="335"/>
      <c r="I22" s="124">
        <v>5500</v>
      </c>
      <c r="J22" s="71"/>
    </row>
    <row r="23" spans="1:10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  <c r="J23" s="71"/>
    </row>
    <row r="24" spans="1:10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46">
        <f>SUM(I15:I23)</f>
        <v>1701130</v>
      </c>
      <c r="J24" s="71"/>
    </row>
    <row r="25" spans="1:10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10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10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10" ht="16" customHeight="1" x14ac:dyDescent="0.15">
      <c r="A28" s="237" t="s">
        <v>97</v>
      </c>
      <c r="B28" s="250"/>
      <c r="C28" s="250"/>
      <c r="D28" s="250"/>
      <c r="E28" s="250"/>
      <c r="F28" s="238"/>
      <c r="G28" s="73">
        <v>0.09</v>
      </c>
      <c r="H28" s="74">
        <v>8500</v>
      </c>
      <c r="I28" s="93">
        <v>3</v>
      </c>
    </row>
    <row r="29" spans="1:10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10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10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8500</v>
      </c>
      <c r="I31" s="111"/>
    </row>
    <row r="32" spans="1:10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 t="s">
        <v>97</v>
      </c>
      <c r="B36" s="250"/>
      <c r="C36" s="250"/>
      <c r="D36" s="250"/>
      <c r="E36" s="73">
        <v>0.13200000000000001</v>
      </c>
      <c r="F36" s="76">
        <v>9000</v>
      </c>
      <c r="G36" s="100"/>
      <c r="H36" s="101">
        <f>F36+G36</f>
        <v>9000</v>
      </c>
      <c r="I36" s="93">
        <v>4</v>
      </c>
    </row>
    <row r="37" spans="1:9" ht="16" customHeight="1" x14ac:dyDescent="0.15">
      <c r="A37" s="237" t="s">
        <v>98</v>
      </c>
      <c r="B37" s="250"/>
      <c r="C37" s="250"/>
      <c r="D37" s="250"/>
      <c r="E37" s="73">
        <v>0.129</v>
      </c>
      <c r="F37" s="76">
        <v>7000</v>
      </c>
      <c r="G37" s="100"/>
      <c r="H37" s="101">
        <f>SUM($F$37:$G$37)</f>
        <v>7000</v>
      </c>
      <c r="I37" s="93">
        <v>5</v>
      </c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01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01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16000</v>
      </c>
      <c r="I40" s="121"/>
    </row>
    <row r="41" spans="1:9" ht="16" customHeight="1" x14ac:dyDescent="0.15">
      <c r="A41" s="203" t="s">
        <v>8</v>
      </c>
      <c r="B41" s="303"/>
      <c r="C41" s="294"/>
      <c r="D41" s="294"/>
      <c r="E41" s="294"/>
      <c r="F41" s="294"/>
      <c r="G41" s="294"/>
      <c r="H41" s="294"/>
      <c r="I41" s="304"/>
    </row>
    <row r="42" spans="1:9" ht="16" customHeight="1" x14ac:dyDescent="0.15">
      <c r="A42" s="204"/>
      <c r="B42" s="305"/>
      <c r="C42" s="306"/>
      <c r="D42" s="306"/>
      <c r="E42" s="306"/>
      <c r="F42" s="306"/>
      <c r="G42" s="306"/>
      <c r="H42" s="306"/>
      <c r="I42" s="307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 t="s">
        <v>99</v>
      </c>
      <c r="B45" s="250"/>
      <c r="C45" s="250"/>
      <c r="D45" s="250"/>
      <c r="E45" s="73">
        <v>0.13200000000000001</v>
      </c>
      <c r="F45" s="77">
        <v>4</v>
      </c>
      <c r="G45" s="76">
        <v>300</v>
      </c>
      <c r="H45" s="72">
        <f>(F45-1)*G45</f>
        <v>900</v>
      </c>
      <c r="I45" s="81">
        <v>20</v>
      </c>
    </row>
    <row r="46" spans="1:9" ht="16" customHeight="1" x14ac:dyDescent="0.15">
      <c r="A46" s="237" t="s">
        <v>100</v>
      </c>
      <c r="B46" s="250"/>
      <c r="C46" s="250"/>
      <c r="D46" s="250"/>
      <c r="E46" s="73">
        <v>0.129</v>
      </c>
      <c r="F46" s="77">
        <v>6</v>
      </c>
      <c r="G46" s="76">
        <v>250</v>
      </c>
      <c r="H46" s="72">
        <f t="shared" ref="H46" si="0">(F46-1)*G46</f>
        <v>1250</v>
      </c>
      <c r="I46" s="81">
        <v>21</v>
      </c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101">
        <f t="shared" ref="H47:H60" si="1">(E47-1)*F47</f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101">
        <f t="shared" si="1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101">
        <f t="shared" si="1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101">
        <f t="shared" si="1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101">
        <f t="shared" si="1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101">
        <f t="shared" si="1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101">
        <f t="shared" si="1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101">
        <f t="shared" si="1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101">
        <f t="shared" si="1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101">
        <f t="shared" si="1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101">
        <f t="shared" si="1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101">
        <f t="shared" si="1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101">
        <f t="shared" si="1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101">
        <f t="shared" si="1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550</v>
      </c>
      <c r="H61" s="116">
        <f>SUM(H45:H60)</f>
        <v>2150</v>
      </c>
      <c r="I61" s="78"/>
    </row>
    <row r="62" spans="1:9" ht="16" customHeight="1" x14ac:dyDescent="0.15">
      <c r="A62" s="203" t="s">
        <v>8</v>
      </c>
      <c r="B62" s="253"/>
      <c r="C62" s="254"/>
      <c r="D62" s="254"/>
      <c r="E62" s="254"/>
      <c r="F62" s="254"/>
      <c r="G62" s="254"/>
      <c r="H62" s="254"/>
      <c r="I62" s="255"/>
    </row>
    <row r="63" spans="1:9" ht="16" customHeight="1" x14ac:dyDescent="0.15">
      <c r="A63" s="204"/>
      <c r="B63" s="256"/>
      <c r="C63" s="257"/>
      <c r="D63" s="257"/>
      <c r="E63" s="257"/>
      <c r="F63" s="257"/>
      <c r="G63" s="257"/>
      <c r="H63" s="257"/>
      <c r="I63" s="258"/>
    </row>
    <row r="64" spans="1:9" s="71" customFormat="1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s="71" customFormat="1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s="71" customFormat="1" ht="16" customHeight="1" x14ac:dyDescent="0.15">
      <c r="A66" s="82" t="s">
        <v>105</v>
      </c>
      <c r="B66" s="75">
        <v>9.8000000000000004E-2</v>
      </c>
      <c r="C66" s="77">
        <v>12</v>
      </c>
      <c r="D66" s="76">
        <v>1250</v>
      </c>
      <c r="E66" s="76">
        <v>0</v>
      </c>
      <c r="F66" s="72">
        <f t="shared" ref="F66:F71" si="2">(C66*D66)+E66</f>
        <v>15000</v>
      </c>
      <c r="G66" s="83">
        <v>8601.2000000000007</v>
      </c>
      <c r="H66" s="129">
        <f>F66-G66</f>
        <v>6398.7999999999993</v>
      </c>
      <c r="I66" s="126"/>
    </row>
    <row r="67" spans="1:9" s="71" customFormat="1" ht="16" customHeight="1" x14ac:dyDescent="0.15">
      <c r="A67" s="82"/>
      <c r="B67" s="75"/>
      <c r="C67" s="77"/>
      <c r="D67" s="76"/>
      <c r="E67" s="76"/>
      <c r="F67" s="72">
        <f t="shared" si="2"/>
        <v>0</v>
      </c>
      <c r="G67" s="83"/>
      <c r="H67" s="130">
        <f>F67-G67</f>
        <v>0</v>
      </c>
      <c r="I67" s="81"/>
    </row>
    <row r="68" spans="1:9" s="71" customFormat="1" ht="16" customHeight="1" x14ac:dyDescent="0.15">
      <c r="A68" s="82"/>
      <c r="B68" s="75"/>
      <c r="C68" s="77"/>
      <c r="D68" s="76"/>
      <c r="E68" s="76"/>
      <c r="F68" s="72">
        <f t="shared" si="2"/>
        <v>0</v>
      </c>
      <c r="G68" s="83"/>
      <c r="H68" s="130">
        <f>F68-G68</f>
        <v>0</v>
      </c>
      <c r="I68" s="81"/>
    </row>
    <row r="69" spans="1:9" s="71" customFormat="1" ht="16" customHeight="1" x14ac:dyDescent="0.15">
      <c r="A69" s="114"/>
      <c r="B69" s="119"/>
      <c r="C69" s="91"/>
      <c r="D69" s="100"/>
      <c r="E69" s="100"/>
      <c r="F69" s="101">
        <f t="shared" si="2"/>
        <v>0</v>
      </c>
      <c r="G69" s="105"/>
      <c r="H69" s="112">
        <f t="shared" ref="H69:H72" si="3">F69-G69</f>
        <v>0</v>
      </c>
      <c r="I69" s="93"/>
    </row>
    <row r="70" spans="1:9" s="71" customFormat="1" ht="16" customHeight="1" x14ac:dyDescent="0.15">
      <c r="A70" s="114"/>
      <c r="B70" s="119"/>
      <c r="C70" s="91"/>
      <c r="D70" s="100"/>
      <c r="E70" s="100"/>
      <c r="F70" s="101">
        <f t="shared" si="2"/>
        <v>0</v>
      </c>
      <c r="G70" s="105"/>
      <c r="H70" s="112">
        <f t="shared" si="3"/>
        <v>0</v>
      </c>
      <c r="I70" s="93"/>
    </row>
    <row r="71" spans="1:9" s="71" customFormat="1" ht="16" customHeight="1" x14ac:dyDescent="0.15">
      <c r="A71" s="67"/>
      <c r="B71" s="122"/>
      <c r="C71" s="91"/>
      <c r="D71" s="100"/>
      <c r="E71" s="102"/>
      <c r="F71" s="101">
        <f t="shared" si="2"/>
        <v>0</v>
      </c>
      <c r="G71" s="101"/>
      <c r="H71" s="125">
        <f t="shared" si="3"/>
        <v>0</v>
      </c>
      <c r="I71" s="93"/>
    </row>
    <row r="72" spans="1:9" s="71" customFormat="1" ht="16" customHeight="1" x14ac:dyDescent="0.15">
      <c r="A72" s="201" t="s">
        <v>110</v>
      </c>
      <c r="B72" s="321"/>
      <c r="C72" s="321"/>
      <c r="D72" s="120">
        <f t="shared" ref="D72:E72" si="4">SUM(D66:D71)</f>
        <v>1250</v>
      </c>
      <c r="E72" s="120">
        <f t="shared" si="4"/>
        <v>0</v>
      </c>
      <c r="F72" s="120">
        <f>SUM(F66:F71)</f>
        <v>15000</v>
      </c>
      <c r="G72" s="131">
        <f>SUM(G66:G71)</f>
        <v>8601.2000000000007</v>
      </c>
      <c r="H72" s="131">
        <f t="shared" si="3"/>
        <v>6398.7999999999993</v>
      </c>
      <c r="I72" s="132"/>
    </row>
    <row r="73" spans="1:9" s="71" customFormat="1" ht="16" customHeight="1" x14ac:dyDescent="0.15">
      <c r="A73" s="243" t="s">
        <v>8</v>
      </c>
      <c r="B73" s="345"/>
      <c r="C73" s="346"/>
      <c r="D73" s="346"/>
      <c r="E73" s="346"/>
      <c r="F73" s="346"/>
      <c r="G73" s="346"/>
      <c r="H73" s="346"/>
      <c r="I73" s="347"/>
    </row>
    <row r="74" spans="1:9" s="71" customFormat="1" ht="16" customHeight="1" x14ac:dyDescent="0.15">
      <c r="A74" s="244"/>
      <c r="B74" s="348"/>
      <c r="C74" s="349"/>
      <c r="D74" s="349"/>
      <c r="E74" s="349"/>
      <c r="F74" s="349"/>
      <c r="G74" s="349"/>
      <c r="H74" s="349"/>
      <c r="I74" s="350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 t="s">
        <v>101</v>
      </c>
      <c r="B77" s="75">
        <v>6.3500000000000001E-2</v>
      </c>
      <c r="C77" s="77">
        <v>3</v>
      </c>
      <c r="D77" s="76">
        <v>590</v>
      </c>
      <c r="E77" s="76">
        <v>0</v>
      </c>
      <c r="F77" s="72">
        <f t="shared" ref="F77:F79" si="5">(C77*D77)+E77</f>
        <v>1770</v>
      </c>
      <c r="G77" s="83">
        <v>1566.92</v>
      </c>
      <c r="H77" s="129">
        <f>F77-G77</f>
        <v>203.07999999999993</v>
      </c>
      <c r="I77" s="126">
        <v>15</v>
      </c>
    </row>
    <row r="78" spans="1:9" ht="16" customHeight="1" x14ac:dyDescent="0.15">
      <c r="A78" s="82" t="s">
        <v>102</v>
      </c>
      <c r="B78" s="75">
        <v>5.8000000000000003E-2</v>
      </c>
      <c r="C78" s="77">
        <v>1</v>
      </c>
      <c r="D78" s="76">
        <v>1100</v>
      </c>
      <c r="E78" s="76">
        <v>0</v>
      </c>
      <c r="F78" s="72">
        <f t="shared" si="5"/>
        <v>1100</v>
      </c>
      <c r="G78" s="83">
        <v>1036.2</v>
      </c>
      <c r="H78" s="130">
        <f>F78-G78</f>
        <v>63.799999999999955</v>
      </c>
      <c r="I78" s="81">
        <v>17</v>
      </c>
    </row>
    <row r="79" spans="1:9" ht="16" customHeight="1" x14ac:dyDescent="0.15">
      <c r="A79" s="82" t="s">
        <v>99</v>
      </c>
      <c r="B79" s="75" t="s">
        <v>72</v>
      </c>
      <c r="C79" s="77">
        <v>6</v>
      </c>
      <c r="D79" s="76">
        <v>650</v>
      </c>
      <c r="E79" s="76">
        <v>0</v>
      </c>
      <c r="F79" s="72">
        <f t="shared" si="5"/>
        <v>3900</v>
      </c>
      <c r="G79" s="83">
        <v>3900</v>
      </c>
      <c r="H79" s="130">
        <f>F79-G79</f>
        <v>0</v>
      </c>
      <c r="I79" s="81">
        <v>18</v>
      </c>
    </row>
    <row r="80" spans="1:9" ht="16" customHeight="1" x14ac:dyDescent="0.15">
      <c r="A80" s="114"/>
      <c r="B80" s="119"/>
      <c r="C80" s="91"/>
      <c r="D80" s="100"/>
      <c r="E80" s="100"/>
      <c r="F80" s="101">
        <f t="shared" ref="F80:F82" si="6">(C80*D80)+E80</f>
        <v>0</v>
      </c>
      <c r="G80" s="105"/>
      <c r="H80" s="112">
        <f t="shared" ref="H80:H83" si="7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01">
        <f t="shared" si="6"/>
        <v>0</v>
      </c>
      <c r="G81" s="105"/>
      <c r="H81" s="112">
        <f t="shared" si="7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01">
        <f t="shared" si="6"/>
        <v>0</v>
      </c>
      <c r="G82" s="101"/>
      <c r="H82" s="125">
        <f t="shared" si="7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8">SUM(D77:D82)</f>
        <v>2340</v>
      </c>
      <c r="E83" s="120">
        <f t="shared" si="8"/>
        <v>0</v>
      </c>
      <c r="F83" s="120">
        <f>SUM(F77:F82)</f>
        <v>6770</v>
      </c>
      <c r="G83" s="131">
        <f>SUM(G77:G82)</f>
        <v>6503.12</v>
      </c>
      <c r="H83" s="131">
        <f t="shared" si="7"/>
        <v>266.88000000000011</v>
      </c>
      <c r="I83" s="132"/>
    </row>
    <row r="84" spans="1:9" ht="16" customHeight="1" x14ac:dyDescent="0.15">
      <c r="A84" s="243" t="s">
        <v>8</v>
      </c>
      <c r="B84" s="345"/>
      <c r="C84" s="346"/>
      <c r="D84" s="346"/>
      <c r="E84" s="346"/>
      <c r="F84" s="346"/>
      <c r="G84" s="346"/>
      <c r="H84" s="346"/>
      <c r="I84" s="347"/>
    </row>
    <row r="85" spans="1:9" ht="16" customHeight="1" x14ac:dyDescent="0.15">
      <c r="A85" s="244"/>
      <c r="B85" s="348"/>
      <c r="C85" s="349"/>
      <c r="D85" s="349"/>
      <c r="E85" s="349"/>
      <c r="F85" s="349"/>
      <c r="G85" s="349"/>
      <c r="H85" s="349"/>
      <c r="I85" s="350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 t="s">
        <v>103</v>
      </c>
      <c r="B88" s="238"/>
      <c r="C88" s="75">
        <v>1.4E-2</v>
      </c>
      <c r="D88" s="86">
        <v>20</v>
      </c>
      <c r="E88" s="87">
        <v>600</v>
      </c>
      <c r="F88" s="101">
        <f>D88*E88</f>
        <v>12000</v>
      </c>
      <c r="G88" s="76">
        <v>10403.450000000001</v>
      </c>
      <c r="H88" s="113">
        <f t="shared" ref="H88:H93" si="9">F88-G88</f>
        <v>1596.5499999999993</v>
      </c>
      <c r="I88" s="81">
        <v>13</v>
      </c>
    </row>
    <row r="89" spans="1:9" ht="16" customHeight="1" x14ac:dyDescent="0.15">
      <c r="A89" s="239" t="s">
        <v>104</v>
      </c>
      <c r="B89" s="240"/>
      <c r="C89" s="75">
        <v>1.55E-2</v>
      </c>
      <c r="D89" s="86">
        <v>36</v>
      </c>
      <c r="E89" s="87">
        <v>1567</v>
      </c>
      <c r="F89" s="101">
        <f>D89*E89</f>
        <v>56412</v>
      </c>
      <c r="G89" s="76">
        <v>42985.57</v>
      </c>
      <c r="H89" s="113">
        <f t="shared" si="9"/>
        <v>13426.43</v>
      </c>
      <c r="I89" s="81">
        <v>12</v>
      </c>
    </row>
    <row r="90" spans="1:9" ht="16" customHeight="1" x14ac:dyDescent="0.15">
      <c r="A90" s="241"/>
      <c r="B90" s="242"/>
      <c r="C90" s="96"/>
      <c r="D90" s="95"/>
      <c r="E90" s="103"/>
      <c r="F90" s="101">
        <f>D90*E90</f>
        <v>0</v>
      </c>
      <c r="G90" s="100"/>
      <c r="H90" s="113">
        <f t="shared" si="9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01">
        <f>D91*E91</f>
        <v>0</v>
      </c>
      <c r="G91" s="100"/>
      <c r="H91" s="113">
        <f t="shared" si="9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08">
        <f>D92*E92</f>
        <v>0</v>
      </c>
      <c r="G92" s="102"/>
      <c r="H92" s="113">
        <f t="shared" si="9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2167</v>
      </c>
      <c r="F93" s="117">
        <f>SUM(F88:F92)</f>
        <v>68412</v>
      </c>
      <c r="G93" s="131">
        <f>SUM(G88:G92)</f>
        <v>53389.020000000004</v>
      </c>
      <c r="H93" s="131">
        <f t="shared" si="9"/>
        <v>15022.979999999996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44" t="s">
        <v>105</v>
      </c>
      <c r="B98" s="75">
        <v>0.08</v>
      </c>
      <c r="C98" s="84">
        <v>2</v>
      </c>
      <c r="D98" s="76">
        <v>600</v>
      </c>
      <c r="E98" s="76">
        <v>600</v>
      </c>
      <c r="F98" s="101">
        <f>(C98*D98)+E98</f>
        <v>1800</v>
      </c>
      <c r="G98" s="76">
        <v>1669.96</v>
      </c>
      <c r="H98" s="113">
        <f t="shared" ref="H98:H103" si="10">F98-G98</f>
        <v>130.03999999999996</v>
      </c>
      <c r="I98" s="81">
        <v>16</v>
      </c>
    </row>
    <row r="99" spans="1:9" ht="16" customHeight="1" x14ac:dyDescent="0.15">
      <c r="A99" s="145" t="s">
        <v>97</v>
      </c>
      <c r="B99" s="75">
        <v>1.9900000000000001E-2</v>
      </c>
      <c r="C99" s="77">
        <v>54</v>
      </c>
      <c r="D99" s="76">
        <v>1570</v>
      </c>
      <c r="E99" s="76">
        <v>0</v>
      </c>
      <c r="F99" s="101">
        <f>(C99*D99)+E99</f>
        <v>84780</v>
      </c>
      <c r="G99" s="76">
        <v>51572.7</v>
      </c>
      <c r="H99" s="113">
        <f t="shared" si="10"/>
        <v>33207.300000000003</v>
      </c>
      <c r="I99" s="81">
        <v>11</v>
      </c>
    </row>
    <row r="100" spans="1:9" ht="16" customHeight="1" x14ac:dyDescent="0.15">
      <c r="A100" s="99"/>
      <c r="B100" s="88"/>
      <c r="C100" s="98"/>
      <c r="D100" s="100"/>
      <c r="E100" s="100"/>
      <c r="F100" s="101">
        <f>(C100*D100)+E100</f>
        <v>0</v>
      </c>
      <c r="G100" s="100"/>
      <c r="H100" s="113">
        <f t="shared" si="10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01">
        <f>(C101*D101)+E101</f>
        <v>0</v>
      </c>
      <c r="G101" s="100"/>
      <c r="H101" s="113">
        <f t="shared" si="10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01">
        <f>(C102*D102)+E102</f>
        <v>0</v>
      </c>
      <c r="G102" s="102"/>
      <c r="H102" s="113">
        <f t="shared" si="10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2170</v>
      </c>
      <c r="E103" s="117">
        <f>SUM(E98:E102)</f>
        <v>600</v>
      </c>
      <c r="F103" s="117">
        <f>SUM(F98:F102)</f>
        <v>86580</v>
      </c>
      <c r="G103" s="117">
        <f>SUM(G98:G102)</f>
        <v>53242.659999999996</v>
      </c>
      <c r="H103" s="117">
        <f t="shared" si="10"/>
        <v>33337.340000000004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44" t="s">
        <v>98</v>
      </c>
      <c r="B108" s="75">
        <v>9.9000000000000008E-3</v>
      </c>
      <c r="C108" s="77">
        <v>18</v>
      </c>
      <c r="D108" s="76">
        <v>720</v>
      </c>
      <c r="E108" s="76">
        <v>0</v>
      </c>
      <c r="F108" s="101">
        <f>(C108*D108) +E108</f>
        <v>12960</v>
      </c>
      <c r="G108" s="85">
        <v>11808.36</v>
      </c>
      <c r="H108" s="113">
        <f>F108-G108</f>
        <v>1151.6399999999994</v>
      </c>
      <c r="I108" s="81">
        <v>14</v>
      </c>
    </row>
    <row r="109" spans="1:9" ht="16" customHeight="1" x14ac:dyDescent="0.15">
      <c r="A109" s="144" t="s">
        <v>107</v>
      </c>
      <c r="B109" s="75">
        <v>0</v>
      </c>
      <c r="C109" s="77">
        <v>58</v>
      </c>
      <c r="D109" s="76">
        <v>315</v>
      </c>
      <c r="E109" s="100"/>
      <c r="F109" s="101">
        <f>(C109*D109) +E109</f>
        <v>18270</v>
      </c>
      <c r="G109" s="85">
        <v>18270</v>
      </c>
      <c r="H109" s="113">
        <f>F109-G109</f>
        <v>0</v>
      </c>
      <c r="I109" s="81">
        <v>19</v>
      </c>
    </row>
    <row r="110" spans="1:9" ht="16" customHeight="1" x14ac:dyDescent="0.15">
      <c r="A110" s="94"/>
      <c r="B110" s="88"/>
      <c r="C110" s="89"/>
      <c r="D110" s="102"/>
      <c r="E110" s="102"/>
      <c r="F110" s="101">
        <f>(C110*D110) +E110</f>
        <v>0</v>
      </c>
      <c r="G110" s="101"/>
      <c r="H110" s="101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1035</v>
      </c>
      <c r="E111" s="116">
        <f>SUM(E108:E110)</f>
        <v>0</v>
      </c>
      <c r="F111" s="134">
        <f>SUM(F108:F110)</f>
        <v>31230</v>
      </c>
      <c r="G111" s="134">
        <f>SUM(G108:G110)</f>
        <v>30078.36</v>
      </c>
      <c r="H111" s="117">
        <f>F111-G111</f>
        <v>1151.6399999999994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10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10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10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10" ht="16" customHeight="1" x14ac:dyDescent="0.15">
      <c r="A116" s="144" t="s">
        <v>92</v>
      </c>
      <c r="B116" s="75">
        <v>1.9900000000000001E-2</v>
      </c>
      <c r="C116" s="77">
        <v>48</v>
      </c>
      <c r="D116" s="12">
        <v>1896</v>
      </c>
      <c r="E116" s="74">
        <v>0</v>
      </c>
      <c r="F116" s="72">
        <f>(C116*D116)+E116</f>
        <v>91008</v>
      </c>
      <c r="G116" s="129">
        <v>58275</v>
      </c>
      <c r="H116" s="113">
        <f>F116-G116</f>
        <v>32733</v>
      </c>
      <c r="I116" s="81">
        <v>10</v>
      </c>
    </row>
    <row r="117" spans="1:10" s="71" customFormat="1" ht="16" customHeight="1" x14ac:dyDescent="0.15">
      <c r="A117" s="139"/>
      <c r="B117" s="75"/>
      <c r="C117" s="77"/>
      <c r="D117" s="12"/>
      <c r="E117" s="74"/>
      <c r="F117" s="72"/>
      <c r="G117" s="129"/>
      <c r="H117" s="113"/>
      <c r="I117" s="81"/>
    </row>
    <row r="118" spans="1:10" ht="16" customHeight="1" x14ac:dyDescent="0.15">
      <c r="A118" s="201" t="s">
        <v>57</v>
      </c>
      <c r="B118" s="202"/>
      <c r="C118" s="202"/>
      <c r="D118" s="116">
        <f t="shared" ref="D118:F118" si="11">SUM(D116:D117)</f>
        <v>1896</v>
      </c>
      <c r="E118" s="116">
        <f t="shared" si="11"/>
        <v>0</v>
      </c>
      <c r="F118" s="116">
        <f t="shared" si="11"/>
        <v>91008</v>
      </c>
      <c r="G118" s="116">
        <f>SUM(G116:G117)</f>
        <v>58275</v>
      </c>
      <c r="H118" s="116">
        <f>F118-G118</f>
        <v>32733</v>
      </c>
      <c r="I118" s="16"/>
    </row>
    <row r="119" spans="1:10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10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10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10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10" ht="16" customHeight="1" x14ac:dyDescent="0.15">
      <c r="A123" s="139" t="s">
        <v>92</v>
      </c>
      <c r="B123" s="74">
        <v>12000</v>
      </c>
      <c r="C123" s="77">
        <v>6</v>
      </c>
      <c r="D123" s="80">
        <f>B123/C123</f>
        <v>2000</v>
      </c>
      <c r="E123" s="77">
        <v>8</v>
      </c>
      <c r="F123" s="72">
        <f>B123*E123</f>
        <v>96000</v>
      </c>
      <c r="G123" s="85">
        <v>96000</v>
      </c>
      <c r="H123" s="113">
        <f>F123-G123</f>
        <v>0</v>
      </c>
      <c r="I123" s="81">
        <v>9</v>
      </c>
    </row>
    <row r="124" spans="1:10" s="71" customFormat="1" ht="16" customHeight="1" x14ac:dyDescent="0.15">
      <c r="A124" s="139"/>
      <c r="B124" s="115"/>
      <c r="C124" s="123"/>
      <c r="D124" s="80"/>
      <c r="E124" s="77"/>
      <c r="F124" s="135"/>
      <c r="G124" s="129"/>
      <c r="H124" s="136"/>
      <c r="I124" s="81"/>
    </row>
    <row r="125" spans="1:10" ht="16" customHeight="1" x14ac:dyDescent="0.15">
      <c r="A125" s="201" t="s">
        <v>110</v>
      </c>
      <c r="B125" s="202"/>
      <c r="C125" s="202"/>
      <c r="D125" s="117">
        <f>SUM(D123:D124)</f>
        <v>2000</v>
      </c>
      <c r="E125" s="79"/>
      <c r="F125" s="117">
        <f>SUM(F123:F124)</f>
        <v>96000</v>
      </c>
      <c r="G125" s="117">
        <f>SUM(G123:G124)</f>
        <v>96000</v>
      </c>
      <c r="H125" s="117">
        <f>F125-G125</f>
        <v>0</v>
      </c>
      <c r="I125" s="16"/>
    </row>
    <row r="126" spans="1:10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10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10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41" t="s">
        <v>29</v>
      </c>
      <c r="G128" s="189" t="s">
        <v>113</v>
      </c>
      <c r="H128" s="187" t="s">
        <v>16</v>
      </c>
      <c r="I128" s="191" t="s">
        <v>15</v>
      </c>
      <c r="J128" s="71"/>
    </row>
    <row r="129" spans="1:10" ht="16" customHeight="1" x14ac:dyDescent="0.15">
      <c r="A129" s="221"/>
      <c r="B129" s="222"/>
      <c r="C129" s="222"/>
      <c r="D129" s="223"/>
      <c r="E129" s="188"/>
      <c r="F129" s="142" t="s">
        <v>32</v>
      </c>
      <c r="G129" s="190"/>
      <c r="H129" s="188"/>
      <c r="I129" s="192"/>
      <c r="J129" s="71"/>
    </row>
    <row r="130" spans="1:10" s="71" customFormat="1" ht="16" customHeight="1" x14ac:dyDescent="0.15">
      <c r="A130" s="237" t="s">
        <v>92</v>
      </c>
      <c r="B130" s="250"/>
      <c r="C130" s="250"/>
      <c r="D130" s="238"/>
      <c r="E130" s="74">
        <v>400000</v>
      </c>
      <c r="F130" s="77">
        <v>48</v>
      </c>
      <c r="G130" s="101">
        <f>IF(F130,E130/F130,"")</f>
        <v>8333.3333333333339</v>
      </c>
      <c r="H130" s="115">
        <v>400000</v>
      </c>
      <c r="I130" s="143"/>
    </row>
    <row r="131" spans="1:10" ht="16" customHeight="1" x14ac:dyDescent="0.15">
      <c r="A131" s="237"/>
      <c r="B131" s="250"/>
      <c r="C131" s="250"/>
      <c r="D131" s="238"/>
      <c r="E131" s="74"/>
      <c r="F131" s="77"/>
      <c r="G131" s="101"/>
      <c r="H131" s="115"/>
      <c r="I131" s="70"/>
    </row>
    <row r="132" spans="1:10" ht="16" customHeight="1" x14ac:dyDescent="0.15">
      <c r="A132" s="201" t="s">
        <v>110</v>
      </c>
      <c r="B132" s="321"/>
      <c r="C132" s="321"/>
      <c r="D132" s="322"/>
      <c r="E132" s="137">
        <f>SUM(E130:E131)</f>
        <v>400000</v>
      </c>
      <c r="F132" s="77"/>
      <c r="G132" s="137">
        <f>SUM(G130:G131)</f>
        <v>8333.3333333333339</v>
      </c>
      <c r="H132" s="117">
        <f>SUM(H130:H131)</f>
        <v>400000</v>
      </c>
      <c r="I132" s="70"/>
      <c r="J132" s="71"/>
    </row>
    <row r="133" spans="1:10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10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10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10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10" ht="16" customHeight="1" x14ac:dyDescent="0.15">
      <c r="A137" s="224" t="s">
        <v>73</v>
      </c>
      <c r="B137" s="225"/>
      <c r="C137" s="225"/>
      <c r="D137" s="225"/>
      <c r="E137" s="247"/>
      <c r="F137" s="84">
        <v>30</v>
      </c>
      <c r="G137" s="74">
        <v>312</v>
      </c>
      <c r="H137" s="92">
        <f>F137*G137</f>
        <v>9360</v>
      </c>
      <c r="I137" s="93">
        <v>7</v>
      </c>
    </row>
    <row r="138" spans="1:10" ht="16" customHeight="1" x14ac:dyDescent="0.15">
      <c r="A138" s="241" t="s">
        <v>143</v>
      </c>
      <c r="B138" s="353"/>
      <c r="C138" s="353"/>
      <c r="D138" s="353"/>
      <c r="E138" s="242"/>
      <c r="F138" s="77">
        <v>3</v>
      </c>
      <c r="G138" s="74">
        <v>367</v>
      </c>
      <c r="H138" s="92">
        <f>F138*G138</f>
        <v>1101</v>
      </c>
      <c r="I138" s="93">
        <v>8</v>
      </c>
    </row>
    <row r="139" spans="1:10" ht="16" customHeight="1" x14ac:dyDescent="0.15">
      <c r="A139" s="317"/>
      <c r="B139" s="318"/>
      <c r="C139" s="318"/>
      <c r="D139" s="318"/>
      <c r="E139" s="319"/>
      <c r="F139" s="89"/>
      <c r="G139" s="92"/>
      <c r="H139" s="92">
        <f>F139*G139</f>
        <v>0</v>
      </c>
      <c r="I139" s="93"/>
    </row>
    <row r="140" spans="1:10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679</v>
      </c>
      <c r="H140" s="117">
        <f>SUM(H137:H139)</f>
        <v>10461</v>
      </c>
      <c r="I140" s="16"/>
    </row>
    <row r="141" spans="1:10" ht="16" customHeight="1" x14ac:dyDescent="0.15">
      <c r="A141" s="203" t="s">
        <v>8</v>
      </c>
      <c r="B141" s="193"/>
      <c r="C141" s="294"/>
      <c r="D141" s="294"/>
      <c r="E141" s="294"/>
      <c r="F141" s="294"/>
      <c r="G141" s="294"/>
      <c r="H141" s="294"/>
      <c r="I141" s="304"/>
    </row>
    <row r="142" spans="1:10" ht="16" customHeight="1" x14ac:dyDescent="0.15">
      <c r="A142" s="323"/>
      <c r="B142" s="305"/>
      <c r="C142" s="306"/>
      <c r="D142" s="306"/>
      <c r="E142" s="306"/>
      <c r="F142" s="306"/>
      <c r="G142" s="306"/>
      <c r="H142" s="306"/>
      <c r="I142" s="307"/>
    </row>
    <row r="143" spans="1:10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10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44" t="s">
        <v>74</v>
      </c>
      <c r="B145" s="75">
        <v>0.1</v>
      </c>
      <c r="C145" s="77">
        <v>11</v>
      </c>
      <c r="D145" s="76">
        <v>750</v>
      </c>
      <c r="E145" s="76">
        <v>0</v>
      </c>
      <c r="F145" s="92">
        <f>(C145*D145)+E145</f>
        <v>8250</v>
      </c>
      <c r="G145" s="85">
        <v>4800</v>
      </c>
      <c r="H145" s="113">
        <f>F145-G145</f>
        <v>3450</v>
      </c>
      <c r="I145" s="93">
        <v>2</v>
      </c>
    </row>
    <row r="146" spans="1:9" ht="16" customHeight="1" x14ac:dyDescent="0.15">
      <c r="A146" s="94"/>
      <c r="B146" s="88"/>
      <c r="C146" s="89"/>
      <c r="D146" s="138"/>
      <c r="E146" s="138"/>
      <c r="F146" s="92">
        <f>(C146*D146)+E146</f>
        <v>0</v>
      </c>
      <c r="G146" s="92"/>
      <c r="H146" s="92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750</v>
      </c>
      <c r="E147" s="117">
        <f>SUM(E145:E146)</f>
        <v>0</v>
      </c>
      <c r="F147" s="117">
        <f>SUM(F145:F146)</f>
        <v>8250</v>
      </c>
      <c r="G147" s="117">
        <f>SUM(G145:G146)</f>
        <v>4800</v>
      </c>
      <c r="H147" s="117">
        <f>F147-G147</f>
        <v>3450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 t="s">
        <v>75</v>
      </c>
      <c r="B152" s="225"/>
      <c r="C152" s="226"/>
      <c r="D152" s="74">
        <v>5000</v>
      </c>
      <c r="E152" s="75">
        <v>0.09</v>
      </c>
      <c r="F152" s="77" t="s">
        <v>76</v>
      </c>
      <c r="G152" s="100">
        <f>E152*D152</f>
        <v>450</v>
      </c>
      <c r="H152" s="101">
        <f>D152+G152</f>
        <v>5450</v>
      </c>
      <c r="I152" s="93">
        <v>1</v>
      </c>
    </row>
    <row r="153" spans="1:9" ht="16" customHeight="1" x14ac:dyDescent="0.15">
      <c r="A153" s="227"/>
      <c r="B153" s="228"/>
      <c r="C153" s="229"/>
      <c r="D153" s="90"/>
      <c r="E153" s="88"/>
      <c r="F153" s="89"/>
      <c r="G153" s="102">
        <f>E153*D153</f>
        <v>0</v>
      </c>
      <c r="H153" s="108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450</v>
      </c>
      <c r="H154" s="131">
        <f>SUM(H152:H153)</f>
        <v>5450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39" t="s">
        <v>77</v>
      </c>
      <c r="B159" s="217" t="s">
        <v>78</v>
      </c>
      <c r="C159" s="218"/>
      <c r="D159" s="218"/>
      <c r="E159" s="218"/>
      <c r="F159" s="219"/>
      <c r="G159" s="101"/>
      <c r="H159" s="76">
        <v>8000</v>
      </c>
      <c r="I159" s="93">
        <v>22</v>
      </c>
    </row>
    <row r="160" spans="1:9" ht="16" customHeight="1" x14ac:dyDescent="0.15">
      <c r="A160" s="140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8000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950F" sheet="1" objects="1" scenarios="1" selectLockedCells="1" selectUnlockedCells="1"/>
  <sortState ref="A14:H21">
    <sortCondition ref="A14"/>
  </sortState>
  <customSheetViews>
    <customSheetView guid="{2E2CFA49-895E-4758-93F9-B363CF5BABD2}" scale="112" topLeftCell="B8">
      <selection activeCell="J35" sqref="J35"/>
      <pageMargins left="0.511811024" right="0.511811024" top="0.78740157499999996" bottom="0.78740157499999996" header="0.31496062000000002" footer="0.31496062000000002"/>
      <pageSetup paperSize="9" scale="90" orientation="landscape" verticalDpi="0"/>
    </customSheetView>
  </customSheetViews>
  <mergeCells count="225">
    <mergeCell ref="H75:H76"/>
    <mergeCell ref="I75:I76"/>
    <mergeCell ref="A72:C72"/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C143:C144"/>
    <mergeCell ref="A130:D130"/>
    <mergeCell ref="A137:E137"/>
    <mergeCell ref="A138:E138"/>
    <mergeCell ref="E75:E76"/>
    <mergeCell ref="A84:A85"/>
    <mergeCell ref="A86:B87"/>
    <mergeCell ref="C86:C87"/>
    <mergeCell ref="E86:E87"/>
    <mergeCell ref="A96:A97"/>
    <mergeCell ref="B96:B97"/>
    <mergeCell ref="D96:D97"/>
    <mergeCell ref="E96:E97"/>
    <mergeCell ref="A83:C83"/>
    <mergeCell ref="B160:F160"/>
    <mergeCell ref="B161:F161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B84:I85"/>
    <mergeCell ref="A154:F154"/>
    <mergeCell ref="A36:D36"/>
    <mergeCell ref="A37:D37"/>
    <mergeCell ref="A38:D38"/>
    <mergeCell ref="A39:D39"/>
    <mergeCell ref="A28:F28"/>
    <mergeCell ref="A29:F29"/>
    <mergeCell ref="A30:F30"/>
    <mergeCell ref="A45:D45"/>
    <mergeCell ref="D150:D151"/>
    <mergeCell ref="I135:I136"/>
    <mergeCell ref="H135:H136"/>
    <mergeCell ref="F121:F122"/>
    <mergeCell ref="H128:H129"/>
    <mergeCell ref="G128:G129"/>
    <mergeCell ref="A128:D129"/>
    <mergeCell ref="A131:D131"/>
    <mergeCell ref="A132:D132"/>
    <mergeCell ref="G135:G136"/>
    <mergeCell ref="G121:G122"/>
    <mergeCell ref="I121:I122"/>
    <mergeCell ref="F135:F136"/>
    <mergeCell ref="E128:E129"/>
    <mergeCell ref="A133:A134"/>
    <mergeCell ref="B133:I134"/>
    <mergeCell ref="H121:H122"/>
    <mergeCell ref="A125:C125"/>
    <mergeCell ref="A126:A127"/>
    <mergeCell ref="B126:I127"/>
    <mergeCell ref="C121:C122"/>
    <mergeCell ref="D121:D122"/>
    <mergeCell ref="E121:E122"/>
    <mergeCell ref="A25:I25"/>
    <mergeCell ref="A26:F27"/>
    <mergeCell ref="A147:C147"/>
    <mergeCell ref="E150:E151"/>
    <mergeCell ref="F150:F151"/>
    <mergeCell ref="G150:G151"/>
    <mergeCell ref="H150:H151"/>
    <mergeCell ref="B141:I142"/>
    <mergeCell ref="I143:I144"/>
    <mergeCell ref="A148:A149"/>
    <mergeCell ref="B148:I149"/>
    <mergeCell ref="G143:G144"/>
    <mergeCell ref="H143:H144"/>
    <mergeCell ref="A143:A144"/>
    <mergeCell ref="A139:E139"/>
    <mergeCell ref="A135:E136"/>
    <mergeCell ref="A140:F140"/>
    <mergeCell ref="A141:A142"/>
    <mergeCell ref="B143:B144"/>
    <mergeCell ref="D143:D144"/>
    <mergeCell ref="E143:E144"/>
    <mergeCell ref="F143:F144"/>
    <mergeCell ref="A111:C111"/>
    <mergeCell ref="A112:A113"/>
    <mergeCell ref="A13:I13"/>
    <mergeCell ref="A157:A158"/>
    <mergeCell ref="G157:G158"/>
    <mergeCell ref="H157:H158"/>
    <mergeCell ref="A2:I2"/>
    <mergeCell ref="D9:E9"/>
    <mergeCell ref="H34:H35"/>
    <mergeCell ref="H26:H27"/>
    <mergeCell ref="H43:H44"/>
    <mergeCell ref="A31:G31"/>
    <mergeCell ref="A32:A33"/>
    <mergeCell ref="B32:I33"/>
    <mergeCell ref="A34:D35"/>
    <mergeCell ref="I34:I35"/>
    <mergeCell ref="A40:G40"/>
    <mergeCell ref="A41:A42"/>
    <mergeCell ref="B41:I42"/>
    <mergeCell ref="E43:E44"/>
    <mergeCell ref="I43:I44"/>
    <mergeCell ref="E34:E35"/>
    <mergeCell ref="F34:F35"/>
    <mergeCell ref="G34:G35"/>
    <mergeCell ref="G43:G44"/>
    <mergeCell ref="F43:F44"/>
    <mergeCell ref="G7:H7"/>
    <mergeCell ref="G10:H10"/>
    <mergeCell ref="A3:C12"/>
    <mergeCell ref="D3:I3"/>
    <mergeCell ref="D4:F4"/>
    <mergeCell ref="D5:E5"/>
    <mergeCell ref="D6:E6"/>
    <mergeCell ref="D7:E7"/>
    <mergeCell ref="D8:E8"/>
    <mergeCell ref="G9:H9"/>
    <mergeCell ref="G5:H5"/>
    <mergeCell ref="G6:H6"/>
    <mergeCell ref="G8:H8"/>
    <mergeCell ref="D10:F10"/>
    <mergeCell ref="G11:H11"/>
    <mergeCell ref="G12:H12"/>
    <mergeCell ref="D11:F12"/>
    <mergeCell ref="G4:I4"/>
    <mergeCell ref="G26:G27"/>
    <mergeCell ref="A55:D55"/>
    <mergeCell ref="A56:D56"/>
    <mergeCell ref="A57:D57"/>
    <mergeCell ref="A58:D58"/>
    <mergeCell ref="A59:D59"/>
    <mergeCell ref="A60:D60"/>
    <mergeCell ref="A75:A76"/>
    <mergeCell ref="A62:A63"/>
    <mergeCell ref="B62:I63"/>
    <mergeCell ref="I26:I27"/>
    <mergeCell ref="F75:F76"/>
    <mergeCell ref="G75:G76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D75:D76"/>
    <mergeCell ref="C75:C76"/>
    <mergeCell ref="H86:H87"/>
    <mergeCell ref="I86:I87"/>
    <mergeCell ref="A88:B88"/>
    <mergeCell ref="A89:B89"/>
    <mergeCell ref="A90:B90"/>
    <mergeCell ref="A91:B91"/>
    <mergeCell ref="A92:B92"/>
    <mergeCell ref="A93:D93"/>
    <mergeCell ref="A94:A95"/>
    <mergeCell ref="B94:I95"/>
    <mergeCell ref="F86:F87"/>
    <mergeCell ref="G86:G87"/>
    <mergeCell ref="D86:D87"/>
    <mergeCell ref="A163:A164"/>
    <mergeCell ref="B163:I164"/>
    <mergeCell ref="A1:I1"/>
    <mergeCell ref="A43:D44"/>
    <mergeCell ref="B75:B76"/>
    <mergeCell ref="I128:I129"/>
    <mergeCell ref="B159:F159"/>
    <mergeCell ref="A150:C151"/>
    <mergeCell ref="I150:I151"/>
    <mergeCell ref="A152:C152"/>
    <mergeCell ref="A153:C153"/>
    <mergeCell ref="A155:A156"/>
    <mergeCell ref="B155:I156"/>
    <mergeCell ref="B157:F158"/>
    <mergeCell ref="I157:I158"/>
    <mergeCell ref="A162:F162"/>
    <mergeCell ref="A118:C118"/>
    <mergeCell ref="A119:A120"/>
    <mergeCell ref="B104:I105"/>
    <mergeCell ref="A106:A107"/>
    <mergeCell ref="B106:B107"/>
    <mergeCell ref="D106:D107"/>
    <mergeCell ref="E106:E107"/>
    <mergeCell ref="F106:F107"/>
    <mergeCell ref="G96:G97"/>
    <mergeCell ref="H96:H97"/>
    <mergeCell ref="I96:I97"/>
    <mergeCell ref="B119:I120"/>
    <mergeCell ref="A121:A122"/>
    <mergeCell ref="B121:B122"/>
    <mergeCell ref="B112:I113"/>
    <mergeCell ref="A114:A115"/>
    <mergeCell ref="B114:B115"/>
    <mergeCell ref="D114:D115"/>
    <mergeCell ref="E114:E115"/>
    <mergeCell ref="F114:F115"/>
    <mergeCell ref="G106:G107"/>
    <mergeCell ref="H106:H107"/>
    <mergeCell ref="I106:I107"/>
    <mergeCell ref="G114:G115"/>
    <mergeCell ref="H114:H115"/>
    <mergeCell ref="I114:I115"/>
    <mergeCell ref="A103:C103"/>
    <mergeCell ref="A104:A105"/>
    <mergeCell ref="F96:F97"/>
    <mergeCell ref="C96:C97"/>
    <mergeCell ref="C106:C107"/>
    <mergeCell ref="C114:C115"/>
  </mergeCells>
  <phoneticPr fontId="10" type="noConversion"/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ignoredErrors>
    <ignoredError sqref="H36:H39 H47:H60 H77:H82 H88:H92 H98:H102 H108:H110 H116 H123 H137:H139 H145:H146 H152:H153 G152:G153 F88:F92 F98:F102 F108:F111 F145:F146 F80:F82 F69:F71 H66 H67:H71" unlockedFormula="1"/>
    <ignoredError sqref="I24" unlockedFormula="1" emptyCellReference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64"/>
  <sheetViews>
    <sheetView topLeftCell="A41" zoomScale="120" zoomScaleNormal="120" zoomScalePageLayoutView="120" workbookViewId="0">
      <selection activeCell="G45" sqref="G45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86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64"/>
  <sheetViews>
    <sheetView topLeftCell="A43" zoomScale="125" zoomScaleNormal="125" zoomScalePageLayoutView="125" workbookViewId="0">
      <selection activeCell="F59" sqref="F59:G59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87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64"/>
  <sheetViews>
    <sheetView topLeftCell="A43" zoomScale="125" zoomScaleNormal="125" zoomScalePageLayoutView="125" workbookViewId="0">
      <selection activeCell="G60" sqref="F45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88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64"/>
  <sheetViews>
    <sheetView topLeftCell="A42" zoomScale="120" zoomScaleNormal="120" zoomScalePageLayoutView="120" workbookViewId="0">
      <selection activeCell="G60" sqref="F45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90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62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62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64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63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64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64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64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61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61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61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57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58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59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64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61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60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4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1:F161"/>
    <mergeCell ref="A162:F162"/>
    <mergeCell ref="A163:A164"/>
    <mergeCell ref="B163:I164"/>
    <mergeCell ref="A153:C153"/>
    <mergeCell ref="A154:F154"/>
    <mergeCell ref="A155:A156"/>
    <mergeCell ref="B155:I156"/>
    <mergeCell ref="B159:F159"/>
    <mergeCell ref="B160:F160"/>
    <mergeCell ref="A157:A158"/>
    <mergeCell ref="B157:F158"/>
    <mergeCell ref="G157:G158"/>
    <mergeCell ref="H157:H158"/>
    <mergeCell ref="I157:I158"/>
    <mergeCell ref="A141:A142"/>
    <mergeCell ref="B141:I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A147:C147"/>
    <mergeCell ref="A148:A149"/>
    <mergeCell ref="B148:I149"/>
    <mergeCell ref="A152:C152"/>
    <mergeCell ref="A150:C151"/>
    <mergeCell ref="D150:D151"/>
    <mergeCell ref="E150:E151"/>
    <mergeCell ref="F150:F151"/>
    <mergeCell ref="G150:G151"/>
    <mergeCell ref="H150:H151"/>
    <mergeCell ref="I150:I151"/>
    <mergeCell ref="A118:C118"/>
    <mergeCell ref="A119:A120"/>
    <mergeCell ref="B119:I120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A111:C111"/>
    <mergeCell ref="A112:A113"/>
    <mergeCell ref="B112:I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A91:B91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A83:C83"/>
    <mergeCell ref="A88:B88"/>
    <mergeCell ref="A89:B89"/>
    <mergeCell ref="A90:B90"/>
    <mergeCell ref="A84:A85"/>
    <mergeCell ref="B84:I85"/>
    <mergeCell ref="A86:B87"/>
    <mergeCell ref="C86:C87"/>
    <mergeCell ref="D86:D87"/>
    <mergeCell ref="E86:E87"/>
    <mergeCell ref="F86:F87"/>
    <mergeCell ref="G86:G87"/>
    <mergeCell ref="H86:H87"/>
    <mergeCell ref="I86:I87"/>
    <mergeCell ref="A73:A74"/>
    <mergeCell ref="B73:I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8:F28"/>
    <mergeCell ref="A29:F29"/>
    <mergeCell ref="A20:H20"/>
    <mergeCell ref="A21:H21"/>
    <mergeCell ref="A22:H22"/>
    <mergeCell ref="A23:H23"/>
    <mergeCell ref="A24:H24"/>
    <mergeCell ref="A25:I25"/>
    <mergeCell ref="A30:F30"/>
    <mergeCell ref="G10:H10"/>
    <mergeCell ref="D11:F12"/>
    <mergeCell ref="G11:H11"/>
    <mergeCell ref="G12:H12"/>
    <mergeCell ref="A13:I13"/>
    <mergeCell ref="A26:F27"/>
    <mergeCell ref="G26:G27"/>
    <mergeCell ref="H26:H27"/>
    <mergeCell ref="I26:I27"/>
    <mergeCell ref="I64:I65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14:H14"/>
    <mergeCell ref="A15:H15"/>
    <mergeCell ref="A16:H16"/>
    <mergeCell ref="A17:H17"/>
    <mergeCell ref="A18:H18"/>
    <mergeCell ref="A19:H19"/>
    <mergeCell ref="D10:F10"/>
    <mergeCell ref="A64:A65"/>
    <mergeCell ref="B64:B65"/>
    <mergeCell ref="C64:C65"/>
    <mergeCell ref="D64:D65"/>
    <mergeCell ref="E64:E65"/>
    <mergeCell ref="F64:F65"/>
    <mergeCell ref="G64:G65"/>
    <mergeCell ref="H64:H65"/>
    <mergeCell ref="A72:C72"/>
    <mergeCell ref="A103:C103"/>
    <mergeCell ref="A104:A105"/>
    <mergeCell ref="B104:I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A125:C125"/>
    <mergeCell ref="A126:A127"/>
    <mergeCell ref="B126:I127"/>
    <mergeCell ref="A128:D129"/>
    <mergeCell ref="E128:E129"/>
    <mergeCell ref="G128:G129"/>
    <mergeCell ref="H128:H129"/>
    <mergeCell ref="I128:I129"/>
    <mergeCell ref="A140:F140"/>
    <mergeCell ref="A137:E137"/>
    <mergeCell ref="A138:E138"/>
    <mergeCell ref="A130:D130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39:E139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ignoredErrors>
    <ignoredError sqref="A24:I44 A125:I129 A123 D123 G123:I123 A132:I186 A130:D130 G130 A118:I122 A117:E117 G117 I117 A124:C124 E124 G124 I124 A131:E131 H131:I131 G131 I130 A61:I116 A46:E59 I46:I60 A45:E45 H45:I45 A60:E60" unlockedFormula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64"/>
  <sheetViews>
    <sheetView tabSelected="1" zoomScale="190" zoomScaleNormal="190" zoomScalePageLayoutView="120" workbookViewId="0">
      <selection activeCell="G60" sqref="F47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89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01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01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4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1:F161"/>
    <mergeCell ref="A162:F162"/>
    <mergeCell ref="A163:A164"/>
    <mergeCell ref="B163:I164"/>
    <mergeCell ref="A153:C153"/>
    <mergeCell ref="A154:F154"/>
    <mergeCell ref="A155:A156"/>
    <mergeCell ref="B155:I156"/>
    <mergeCell ref="B159:F159"/>
    <mergeCell ref="B160:F160"/>
    <mergeCell ref="A157:A158"/>
    <mergeCell ref="B157:F158"/>
    <mergeCell ref="G157:G158"/>
    <mergeCell ref="H157:H158"/>
    <mergeCell ref="I157:I158"/>
    <mergeCell ref="A141:A142"/>
    <mergeCell ref="B141:I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A147:C147"/>
    <mergeCell ref="A148:A149"/>
    <mergeCell ref="B148:I149"/>
    <mergeCell ref="A152:C152"/>
    <mergeCell ref="A150:C151"/>
    <mergeCell ref="D150:D151"/>
    <mergeCell ref="E150:E151"/>
    <mergeCell ref="F150:F151"/>
    <mergeCell ref="G150:G151"/>
    <mergeCell ref="H150:H151"/>
    <mergeCell ref="I150:I151"/>
    <mergeCell ref="A118:C118"/>
    <mergeCell ref="A119:A120"/>
    <mergeCell ref="B119:I120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A111:C111"/>
    <mergeCell ref="A112:A113"/>
    <mergeCell ref="B112:I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A91:B91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A83:C83"/>
    <mergeCell ref="A88:B88"/>
    <mergeCell ref="A89:B89"/>
    <mergeCell ref="A90:B90"/>
    <mergeCell ref="A84:A85"/>
    <mergeCell ref="B84:I85"/>
    <mergeCell ref="A86:B87"/>
    <mergeCell ref="C86:C87"/>
    <mergeCell ref="D86:D87"/>
    <mergeCell ref="E86:E87"/>
    <mergeCell ref="F86:F87"/>
    <mergeCell ref="G86:G87"/>
    <mergeCell ref="H86:H87"/>
    <mergeCell ref="I86:I87"/>
    <mergeCell ref="A73:A74"/>
    <mergeCell ref="B73:I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8:F28"/>
    <mergeCell ref="A29:F29"/>
    <mergeCell ref="A20:H20"/>
    <mergeCell ref="A21:H21"/>
    <mergeCell ref="A22:H22"/>
    <mergeCell ref="A23:H23"/>
    <mergeCell ref="A24:H24"/>
    <mergeCell ref="A25:I25"/>
    <mergeCell ref="A30:F30"/>
    <mergeCell ref="G10:H10"/>
    <mergeCell ref="D11:F12"/>
    <mergeCell ref="G11:H11"/>
    <mergeCell ref="G12:H12"/>
    <mergeCell ref="A13:I13"/>
    <mergeCell ref="A26:F27"/>
    <mergeCell ref="G26:G27"/>
    <mergeCell ref="H26:H27"/>
    <mergeCell ref="I26:I27"/>
    <mergeCell ref="I64:I65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14:H14"/>
    <mergeCell ref="A15:H15"/>
    <mergeCell ref="A16:H16"/>
    <mergeCell ref="A17:H17"/>
    <mergeCell ref="A18:H18"/>
    <mergeCell ref="A19:H19"/>
    <mergeCell ref="D10:F10"/>
    <mergeCell ref="A64:A65"/>
    <mergeCell ref="B64:B65"/>
    <mergeCell ref="C64:C65"/>
    <mergeCell ref="D64:D65"/>
    <mergeCell ref="E64:E65"/>
    <mergeCell ref="F64:F65"/>
    <mergeCell ref="G64:G65"/>
    <mergeCell ref="H64:H65"/>
    <mergeCell ref="A72:C72"/>
    <mergeCell ref="A103:C103"/>
    <mergeCell ref="A104:A105"/>
    <mergeCell ref="B104:I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A125:C125"/>
    <mergeCell ref="A126:A127"/>
    <mergeCell ref="B126:I127"/>
    <mergeCell ref="A128:D129"/>
    <mergeCell ref="E128:E129"/>
    <mergeCell ref="G128:G129"/>
    <mergeCell ref="H128:H129"/>
    <mergeCell ref="I128:I129"/>
    <mergeCell ref="A140:F140"/>
    <mergeCell ref="A137:E137"/>
    <mergeCell ref="A138:E138"/>
    <mergeCell ref="A130:D130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39:E139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ignoredErrors>
    <ignoredError sqref="G130:G131" unlockedFormula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2"/>
  <sheetViews>
    <sheetView showGridLines="0" zoomScale="120" zoomScaleNormal="120" zoomScalePageLayoutView="120" workbookViewId="0">
      <selection activeCell="B12" sqref="B12"/>
    </sheetView>
  </sheetViews>
  <sheetFormatPr baseColWidth="10" defaultColWidth="10.83203125" defaultRowHeight="17" customHeight="1" x14ac:dyDescent="0.15"/>
  <cols>
    <col min="1" max="1" width="10.83203125" style="18"/>
    <col min="2" max="2" width="94.1640625" style="18" bestFit="1" customWidth="1"/>
    <col min="3" max="16384" width="10.83203125" style="18"/>
  </cols>
  <sheetData>
    <row r="1" spans="1:15" ht="66" customHeight="1" x14ac:dyDescent="0.15">
      <c r="A1" s="478"/>
      <c r="B1" s="478"/>
      <c r="C1" s="478"/>
      <c r="D1" s="478"/>
      <c r="E1" s="478"/>
      <c r="F1" s="478"/>
      <c r="G1" s="478"/>
      <c r="H1" s="478"/>
    </row>
    <row r="2" spans="1:15" ht="17" customHeight="1" x14ac:dyDescent="0.15">
      <c r="A2" s="183"/>
      <c r="B2" s="184" t="s">
        <v>50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 ht="17" customHeight="1" x14ac:dyDescent="0.15">
      <c r="B3" s="19" t="s">
        <v>49</v>
      </c>
    </row>
    <row r="4" spans="1:15" ht="17" customHeight="1" x14ac:dyDescent="0.15">
      <c r="B4" s="19" t="s">
        <v>44</v>
      </c>
    </row>
    <row r="5" spans="1:15" ht="17" customHeight="1" x14ac:dyDescent="0.15">
      <c r="B5" s="19" t="s">
        <v>45</v>
      </c>
    </row>
    <row r="6" spans="1:15" ht="17" customHeight="1" x14ac:dyDescent="0.15">
      <c r="B6" s="19" t="s">
        <v>46</v>
      </c>
    </row>
    <row r="7" spans="1:15" ht="17" customHeight="1" x14ac:dyDescent="0.15">
      <c r="B7" s="19" t="s">
        <v>47</v>
      </c>
    </row>
    <row r="8" spans="1:15" ht="17" customHeight="1" x14ac:dyDescent="0.15">
      <c r="B8" s="19" t="s">
        <v>48</v>
      </c>
    </row>
    <row r="9" spans="1:15" ht="17" customHeight="1" x14ac:dyDescent="0.15">
      <c r="B9" s="19" t="s">
        <v>108</v>
      </c>
    </row>
    <row r="10" spans="1:15" ht="17" customHeight="1" x14ac:dyDescent="0.15">
      <c r="B10" s="19" t="s">
        <v>144</v>
      </c>
    </row>
    <row r="11" spans="1:15" ht="17" customHeight="1" x14ac:dyDescent="0.15">
      <c r="B11" s="19" t="s">
        <v>51</v>
      </c>
    </row>
    <row r="12" spans="1:15" ht="17" customHeight="1" x14ac:dyDescent="0.15">
      <c r="B12" s="19" t="s">
        <v>52</v>
      </c>
    </row>
  </sheetData>
  <sheetProtection password="CC3D" sheet="1" objects="1" scenarios="1"/>
  <mergeCells count="1">
    <mergeCell ref="A1:H1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64"/>
  <sheetViews>
    <sheetView topLeftCell="A43" zoomScale="125" zoomScaleNormal="125" zoomScalePageLayoutView="125" workbookViewId="0">
      <selection activeCell="F53" sqref="F52:G53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79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3:C83"/>
    <mergeCell ref="A84:A85"/>
    <mergeCell ref="B84:I85"/>
    <mergeCell ref="A75:A76"/>
    <mergeCell ref="B75:B76"/>
    <mergeCell ref="C75:C76"/>
    <mergeCell ref="D75:D76"/>
    <mergeCell ref="E75:E76"/>
    <mergeCell ref="F75:F76"/>
    <mergeCell ref="G64:G65"/>
    <mergeCell ref="H64:H65"/>
    <mergeCell ref="I64:I65"/>
    <mergeCell ref="A72:C72"/>
    <mergeCell ref="A73:A74"/>
    <mergeCell ref="B73:I74"/>
    <mergeCell ref="A64:A65"/>
    <mergeCell ref="B64:B65"/>
    <mergeCell ref="C64:C65"/>
    <mergeCell ref="D64:D65"/>
    <mergeCell ref="E64:E65"/>
    <mergeCell ref="F64:F65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ignoredErrors>
    <ignoredError sqref="G130:G131" unlockedFormula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50"/>
  <sheetViews>
    <sheetView topLeftCell="A96" zoomScale="140" zoomScaleNormal="140" zoomScalePageLayoutView="140" workbookViewId="0">
      <selection activeCell="G147" sqref="G147"/>
    </sheetView>
  </sheetViews>
  <sheetFormatPr baseColWidth="10" defaultColWidth="9.1640625" defaultRowHeight="15" customHeight="1" x14ac:dyDescent="0.15"/>
  <cols>
    <col min="1" max="1" width="42.1640625" style="23" bestFit="1" customWidth="1"/>
    <col min="2" max="2" width="15.5" style="20" bestFit="1" customWidth="1"/>
    <col min="3" max="3" width="11" style="20" bestFit="1" customWidth="1"/>
    <col min="4" max="4" width="14.83203125" style="20" bestFit="1" customWidth="1"/>
    <col min="5" max="5" width="11.1640625" style="20" bestFit="1" customWidth="1"/>
    <col min="6" max="6" width="14.83203125" style="20" bestFit="1" customWidth="1"/>
    <col min="7" max="7" width="11.6640625" style="20" bestFit="1" customWidth="1"/>
    <col min="8" max="8" width="8.6640625" style="20" bestFit="1" customWidth="1"/>
    <col min="9" max="16384" width="9.1640625" style="20"/>
  </cols>
  <sheetData>
    <row r="1" spans="1:11" s="32" customFormat="1" ht="66" customHeight="1" thickBot="1" x14ac:dyDescent="0.2">
      <c r="A1" s="381"/>
      <c r="B1" s="382"/>
      <c r="C1" s="382"/>
      <c r="D1" s="382"/>
      <c r="E1" s="382"/>
      <c r="F1" s="382"/>
      <c r="G1" s="382"/>
      <c r="H1" s="383"/>
      <c r="I1" s="31"/>
      <c r="J1" s="31"/>
      <c r="K1" s="31"/>
    </row>
    <row r="2" spans="1:11" ht="16" customHeight="1" thickBot="1" x14ac:dyDescent="0.2">
      <c r="A2" s="288" t="s">
        <v>53</v>
      </c>
      <c r="B2" s="289"/>
      <c r="C2" s="289"/>
      <c r="D2" s="289"/>
      <c r="E2" s="289"/>
      <c r="F2" s="289"/>
      <c r="G2" s="289"/>
      <c r="H2" s="290"/>
    </row>
    <row r="3" spans="1:11" ht="16" customHeight="1" thickBot="1" x14ac:dyDescent="0.2">
      <c r="A3" s="465" t="s">
        <v>79</v>
      </c>
      <c r="B3" s="268" t="s">
        <v>25</v>
      </c>
      <c r="C3" s="268"/>
      <c r="D3" s="268"/>
      <c r="E3" s="268"/>
      <c r="F3" s="268"/>
      <c r="G3" s="268"/>
      <c r="H3" s="269"/>
    </row>
    <row r="4" spans="1:11" ht="16" customHeight="1" x14ac:dyDescent="0.15">
      <c r="A4" s="466"/>
      <c r="B4" s="468" t="s">
        <v>41</v>
      </c>
      <c r="C4" s="469"/>
      <c r="D4" s="470"/>
      <c r="E4" s="471" t="s">
        <v>42</v>
      </c>
      <c r="F4" s="472"/>
      <c r="G4" s="472"/>
      <c r="H4" s="473"/>
    </row>
    <row r="5" spans="1:11" ht="16" customHeight="1" x14ac:dyDescent="0.15">
      <c r="A5" s="466"/>
      <c r="B5" s="474" t="s">
        <v>38</v>
      </c>
      <c r="C5" s="475"/>
      <c r="D5" s="33">
        <f>G23</f>
        <v>0</v>
      </c>
      <c r="E5" s="461" t="s">
        <v>18</v>
      </c>
      <c r="F5" s="462"/>
      <c r="G5" s="455">
        <f>G30</f>
        <v>0</v>
      </c>
      <c r="H5" s="456"/>
    </row>
    <row r="6" spans="1:11" ht="16" customHeight="1" x14ac:dyDescent="0.15">
      <c r="A6" s="466"/>
      <c r="B6" s="476" t="s">
        <v>37</v>
      </c>
      <c r="C6" s="477"/>
      <c r="D6" s="34">
        <f>G30+G39+G54+F65+F75+F85+F93+F101+F109+D117+G125+F132+G139+G147</f>
        <v>0</v>
      </c>
      <c r="E6" s="457" t="s">
        <v>19</v>
      </c>
      <c r="F6" s="458"/>
      <c r="G6" s="455">
        <f>G39</f>
        <v>0</v>
      </c>
      <c r="H6" s="456"/>
    </row>
    <row r="7" spans="1:11" ht="16" customHeight="1" thickBot="1" x14ac:dyDescent="0.2">
      <c r="A7" s="466"/>
      <c r="B7" s="66" t="s">
        <v>36</v>
      </c>
      <c r="C7" s="65"/>
      <c r="D7" s="39">
        <f>D5-D6</f>
        <v>0</v>
      </c>
      <c r="E7" s="457" t="s">
        <v>70</v>
      </c>
      <c r="F7" s="458"/>
      <c r="G7" s="455">
        <f>E75</f>
        <v>0</v>
      </c>
      <c r="H7" s="456"/>
    </row>
    <row r="8" spans="1:11" ht="16" customHeight="1" thickBot="1" x14ac:dyDescent="0.2">
      <c r="A8" s="466"/>
      <c r="B8" s="66" t="s">
        <v>40</v>
      </c>
      <c r="C8" s="41"/>
      <c r="D8" s="40">
        <f>G30+G39+G54+G65+G75+G85+G93+G101+G109+G117+G125+G132+G139+G147</f>
        <v>0</v>
      </c>
      <c r="E8" s="457" t="s">
        <v>20</v>
      </c>
      <c r="F8" s="458"/>
      <c r="G8" s="455">
        <f>D65+D85+D93+F125+D132+F139+F147</f>
        <v>0</v>
      </c>
      <c r="H8" s="456"/>
    </row>
    <row r="9" spans="1:11" ht="16" customHeight="1" thickBot="1" x14ac:dyDescent="0.2">
      <c r="A9" s="466"/>
      <c r="B9" s="459" t="s">
        <v>39</v>
      </c>
      <c r="C9" s="460"/>
      <c r="D9" s="42">
        <f>D6-D8</f>
        <v>0</v>
      </c>
      <c r="E9" s="461" t="s">
        <v>35</v>
      </c>
      <c r="F9" s="462"/>
      <c r="G9" s="463">
        <f>D101+D109+F117</f>
        <v>0</v>
      </c>
      <c r="H9" s="464"/>
    </row>
    <row r="10" spans="1:11" ht="16" customHeight="1" thickTop="1" thickBot="1" x14ac:dyDescent="0.2">
      <c r="A10" s="265"/>
      <c r="B10" s="441" t="s">
        <v>68</v>
      </c>
      <c r="C10" s="442"/>
      <c r="D10" s="443"/>
      <c r="E10" s="444" t="s">
        <v>0</v>
      </c>
      <c r="F10" s="444"/>
      <c r="G10" s="445">
        <f>SUM(G5:G9)</f>
        <v>0</v>
      </c>
      <c r="H10" s="446"/>
    </row>
    <row r="11" spans="1:11" ht="16" customHeight="1" thickBot="1" x14ac:dyDescent="0.2">
      <c r="A11" s="467"/>
      <c r="B11" s="447">
        <v>1</v>
      </c>
      <c r="C11" s="448"/>
      <c r="D11" s="449"/>
      <c r="E11" s="450" t="s">
        <v>69</v>
      </c>
      <c r="F11" s="451"/>
      <c r="G11" s="451"/>
      <c r="H11" s="43">
        <f>G10/B11</f>
        <v>0</v>
      </c>
    </row>
    <row r="12" spans="1:11" ht="16" customHeight="1" thickBot="1" x14ac:dyDescent="0.2">
      <c r="A12" s="452" t="s">
        <v>10</v>
      </c>
      <c r="B12" s="453"/>
      <c r="C12" s="453"/>
      <c r="D12" s="453"/>
      <c r="E12" s="453"/>
      <c r="F12" s="453"/>
      <c r="G12" s="453"/>
      <c r="H12" s="454"/>
    </row>
    <row r="13" spans="1:11" ht="16" customHeight="1" x14ac:dyDescent="0.15">
      <c r="A13" s="426" t="s">
        <v>43</v>
      </c>
      <c r="B13" s="427"/>
      <c r="C13" s="427"/>
      <c r="D13" s="427"/>
      <c r="E13" s="427"/>
      <c r="F13" s="427"/>
      <c r="G13" s="439" t="s">
        <v>1</v>
      </c>
      <c r="H13" s="440"/>
    </row>
    <row r="14" spans="1:11" ht="16" customHeight="1" x14ac:dyDescent="0.15">
      <c r="A14" s="435"/>
      <c r="B14" s="436"/>
      <c r="C14" s="436"/>
      <c r="D14" s="436"/>
      <c r="E14" s="436"/>
      <c r="F14" s="436"/>
      <c r="G14" s="433"/>
      <c r="H14" s="434"/>
    </row>
    <row r="15" spans="1:11" ht="16" customHeight="1" x14ac:dyDescent="0.15">
      <c r="A15" s="435"/>
      <c r="B15" s="436"/>
      <c r="C15" s="436"/>
      <c r="D15" s="436"/>
      <c r="E15" s="436"/>
      <c r="F15" s="436"/>
      <c r="G15" s="433"/>
      <c r="H15" s="434"/>
    </row>
    <row r="16" spans="1:11" ht="16" customHeight="1" x14ac:dyDescent="0.15">
      <c r="A16" s="435"/>
      <c r="B16" s="436"/>
      <c r="C16" s="436"/>
      <c r="D16" s="436"/>
      <c r="E16" s="436"/>
      <c r="F16" s="436"/>
      <c r="G16" s="433"/>
      <c r="H16" s="434"/>
    </row>
    <row r="17" spans="1:8" ht="16" customHeight="1" x14ac:dyDescent="0.15">
      <c r="A17" s="61"/>
      <c r="B17" s="62"/>
      <c r="C17" s="62"/>
      <c r="D17" s="62"/>
      <c r="E17" s="62"/>
      <c r="F17" s="63"/>
      <c r="G17" s="59"/>
      <c r="H17" s="60"/>
    </row>
    <row r="18" spans="1:8" ht="16" customHeight="1" x14ac:dyDescent="0.15">
      <c r="A18" s="61"/>
      <c r="B18" s="62"/>
      <c r="C18" s="62"/>
      <c r="D18" s="62"/>
      <c r="E18" s="62"/>
      <c r="F18" s="63"/>
      <c r="G18" s="59"/>
      <c r="H18" s="60"/>
    </row>
    <row r="19" spans="1:8" ht="16" customHeight="1" x14ac:dyDescent="0.15">
      <c r="A19" s="430"/>
      <c r="B19" s="431"/>
      <c r="C19" s="431"/>
      <c r="D19" s="431"/>
      <c r="E19" s="431"/>
      <c r="F19" s="432"/>
      <c r="G19" s="433"/>
      <c r="H19" s="434"/>
    </row>
    <row r="20" spans="1:8" ht="16" customHeight="1" x14ac:dyDescent="0.15">
      <c r="A20" s="430"/>
      <c r="B20" s="431"/>
      <c r="C20" s="431"/>
      <c r="D20" s="431"/>
      <c r="E20" s="431"/>
      <c r="F20" s="432"/>
      <c r="G20" s="433"/>
      <c r="H20" s="434"/>
    </row>
    <row r="21" spans="1:8" ht="16" customHeight="1" x14ac:dyDescent="0.15">
      <c r="A21" s="430"/>
      <c r="B21" s="431"/>
      <c r="C21" s="431"/>
      <c r="D21" s="431"/>
      <c r="E21" s="431"/>
      <c r="F21" s="432"/>
      <c r="G21" s="433"/>
      <c r="H21" s="434"/>
    </row>
    <row r="22" spans="1:8" ht="16" customHeight="1" thickBot="1" x14ac:dyDescent="0.2">
      <c r="A22" s="435"/>
      <c r="B22" s="436"/>
      <c r="C22" s="436"/>
      <c r="D22" s="436"/>
      <c r="E22" s="436"/>
      <c r="F22" s="436"/>
      <c r="G22" s="437"/>
      <c r="H22" s="438"/>
    </row>
    <row r="23" spans="1:8" ht="16" customHeight="1" thickBot="1" x14ac:dyDescent="0.2">
      <c r="A23" s="421" t="s">
        <v>0</v>
      </c>
      <c r="B23" s="422"/>
      <c r="C23" s="422"/>
      <c r="D23" s="422"/>
      <c r="E23" s="422"/>
      <c r="F23" s="422"/>
      <c r="G23" s="423">
        <f>SUM(G14:G22)</f>
        <v>0</v>
      </c>
      <c r="H23" s="424"/>
    </row>
    <row r="24" spans="1:8" ht="16" customHeight="1" thickBot="1" x14ac:dyDescent="0.2">
      <c r="A24" s="425" t="s">
        <v>9</v>
      </c>
      <c r="B24" s="268"/>
      <c r="C24" s="268"/>
      <c r="D24" s="268"/>
      <c r="E24" s="268"/>
      <c r="F24" s="268"/>
      <c r="G24" s="268"/>
      <c r="H24" s="269"/>
    </row>
    <row r="25" spans="1:8" ht="16" customHeight="1" x14ac:dyDescent="0.15">
      <c r="A25" s="426" t="s">
        <v>7</v>
      </c>
      <c r="B25" s="427"/>
      <c r="C25" s="427"/>
      <c r="D25" s="427"/>
      <c r="E25" s="427"/>
      <c r="F25" s="245" t="s">
        <v>3</v>
      </c>
      <c r="G25" s="292" t="s">
        <v>1</v>
      </c>
      <c r="H25" s="259" t="s">
        <v>15</v>
      </c>
    </row>
    <row r="26" spans="1:8" ht="16" customHeight="1" x14ac:dyDescent="0.15">
      <c r="A26" s="428"/>
      <c r="B26" s="429"/>
      <c r="C26" s="429"/>
      <c r="D26" s="429"/>
      <c r="E26" s="429"/>
      <c r="F26" s="246"/>
      <c r="G26" s="188"/>
      <c r="H26" s="260"/>
    </row>
    <row r="27" spans="1:8" ht="16" customHeight="1" x14ac:dyDescent="0.15">
      <c r="A27" s="419"/>
      <c r="B27" s="420"/>
      <c r="C27" s="420"/>
      <c r="D27" s="420"/>
      <c r="E27" s="420"/>
      <c r="F27" s="7"/>
      <c r="G27" s="8"/>
      <c r="H27" s="24"/>
    </row>
    <row r="28" spans="1:8" ht="16" customHeight="1" x14ac:dyDescent="0.15">
      <c r="A28" s="419"/>
      <c r="B28" s="420"/>
      <c r="C28" s="420"/>
      <c r="D28" s="420"/>
      <c r="E28" s="420"/>
      <c r="F28" s="7"/>
      <c r="G28" s="8"/>
      <c r="H28" s="24"/>
    </row>
    <row r="29" spans="1:8" ht="16" customHeight="1" thickBot="1" x14ac:dyDescent="0.2">
      <c r="A29" s="419"/>
      <c r="B29" s="420"/>
      <c r="C29" s="420"/>
      <c r="D29" s="420"/>
      <c r="E29" s="420"/>
      <c r="F29" s="7"/>
      <c r="G29" s="36"/>
      <c r="H29" s="24"/>
    </row>
    <row r="30" spans="1:8" ht="16" customHeight="1" thickBot="1" x14ac:dyDescent="0.2">
      <c r="A30" s="201" t="s">
        <v>0</v>
      </c>
      <c r="B30" s="321"/>
      <c r="C30" s="321"/>
      <c r="D30" s="321"/>
      <c r="E30" s="321"/>
      <c r="F30" s="321"/>
      <c r="G30" s="37">
        <f>SUM(G27:G29)</f>
        <v>0</v>
      </c>
      <c r="H30" s="35"/>
    </row>
    <row r="31" spans="1:8" ht="16" customHeight="1" x14ac:dyDescent="0.15">
      <c r="A31" s="375" t="s">
        <v>8</v>
      </c>
      <c r="B31" s="376"/>
      <c r="C31" s="376"/>
      <c r="D31" s="376"/>
      <c r="E31" s="376"/>
      <c r="F31" s="376"/>
      <c r="G31" s="376"/>
      <c r="H31" s="377"/>
    </row>
    <row r="32" spans="1:8" ht="16" customHeight="1" x14ac:dyDescent="0.15">
      <c r="A32" s="386"/>
      <c r="B32" s="387"/>
      <c r="C32" s="387"/>
      <c r="D32" s="387"/>
      <c r="E32" s="387"/>
      <c r="F32" s="387"/>
      <c r="G32" s="387"/>
      <c r="H32" s="388"/>
    </row>
    <row r="33" spans="1:9" ht="16" customHeight="1" x14ac:dyDescent="0.15">
      <c r="A33" s="412" t="s">
        <v>56</v>
      </c>
      <c r="B33" s="413"/>
      <c r="C33" s="414"/>
      <c r="D33" s="232" t="s">
        <v>4</v>
      </c>
      <c r="E33" s="187" t="s">
        <v>11</v>
      </c>
      <c r="F33" s="187" t="s">
        <v>12</v>
      </c>
      <c r="G33" s="187" t="s">
        <v>2</v>
      </c>
      <c r="H33" s="191" t="s">
        <v>15</v>
      </c>
    </row>
    <row r="34" spans="1:9" ht="16" customHeight="1" x14ac:dyDescent="0.15">
      <c r="A34" s="415"/>
      <c r="B34" s="416"/>
      <c r="C34" s="417"/>
      <c r="D34" s="235"/>
      <c r="E34" s="188"/>
      <c r="F34" s="188"/>
      <c r="G34" s="188"/>
      <c r="H34" s="192"/>
    </row>
    <row r="35" spans="1:9" ht="16" customHeight="1" x14ac:dyDescent="0.15">
      <c r="A35" s="237"/>
      <c r="B35" s="250"/>
      <c r="C35" s="238"/>
      <c r="D35" s="9"/>
      <c r="E35" s="10"/>
      <c r="F35" s="10"/>
      <c r="G35" s="4">
        <f>$E$35+$F$35</f>
        <v>0</v>
      </c>
      <c r="H35" s="24"/>
    </row>
    <row r="36" spans="1:9" ht="16" customHeight="1" x14ac:dyDescent="0.15">
      <c r="A36" s="237"/>
      <c r="B36" s="250"/>
      <c r="C36" s="238"/>
      <c r="D36" s="9"/>
      <c r="E36" s="10"/>
      <c r="F36" s="10"/>
      <c r="G36" s="4">
        <f>SUM($E$36:$F$36)</f>
        <v>0</v>
      </c>
      <c r="H36" s="24"/>
    </row>
    <row r="37" spans="1:9" ht="16" customHeight="1" x14ac:dyDescent="0.15">
      <c r="A37" s="237"/>
      <c r="B37" s="250"/>
      <c r="C37" s="238"/>
      <c r="D37" s="9"/>
      <c r="E37" s="10"/>
      <c r="F37" s="10"/>
      <c r="G37" s="4">
        <f>SUM(E37:F37)</f>
        <v>0</v>
      </c>
      <c r="H37" s="24"/>
    </row>
    <row r="38" spans="1:9" ht="16" customHeight="1" thickBot="1" x14ac:dyDescent="0.2">
      <c r="A38" s="237"/>
      <c r="B38" s="250"/>
      <c r="C38" s="238"/>
      <c r="D38" s="9"/>
      <c r="E38" s="10"/>
      <c r="F38" s="10"/>
      <c r="G38" s="4">
        <f>SUM(E38:F38)</f>
        <v>0</v>
      </c>
      <c r="H38" s="24"/>
    </row>
    <row r="39" spans="1:9" ht="16" customHeight="1" thickBot="1" x14ac:dyDescent="0.2">
      <c r="A39" s="392" t="s">
        <v>0</v>
      </c>
      <c r="B39" s="393"/>
      <c r="C39" s="393"/>
      <c r="D39" s="393"/>
      <c r="E39" s="393"/>
      <c r="F39" s="418"/>
      <c r="G39" s="37">
        <f>SUM(G35:G38)</f>
        <v>0</v>
      </c>
      <c r="H39" s="21"/>
    </row>
    <row r="40" spans="1:9" ht="16" customHeight="1" x14ac:dyDescent="0.15">
      <c r="A40" s="375" t="s">
        <v>8</v>
      </c>
      <c r="B40" s="376"/>
      <c r="C40" s="376"/>
      <c r="D40" s="376"/>
      <c r="E40" s="376"/>
      <c r="F40" s="376"/>
      <c r="G40" s="376"/>
      <c r="H40" s="377"/>
    </row>
    <row r="41" spans="1:9" ht="16" customHeight="1" x14ac:dyDescent="0.15">
      <c r="A41" s="386"/>
      <c r="B41" s="387"/>
      <c r="C41" s="387"/>
      <c r="D41" s="387"/>
      <c r="E41" s="387"/>
      <c r="F41" s="387"/>
      <c r="G41" s="387"/>
      <c r="H41" s="388"/>
    </row>
    <row r="42" spans="1:9" ht="16" customHeight="1" x14ac:dyDescent="0.15">
      <c r="A42" s="412" t="s">
        <v>55</v>
      </c>
      <c r="B42" s="413"/>
      <c r="C42" s="414"/>
      <c r="D42" s="187" t="s">
        <v>5</v>
      </c>
      <c r="E42" s="50" t="s">
        <v>14</v>
      </c>
      <c r="F42" s="187" t="s">
        <v>13</v>
      </c>
      <c r="G42" s="187" t="s">
        <v>2</v>
      </c>
      <c r="H42" s="191" t="s">
        <v>15</v>
      </c>
    </row>
    <row r="43" spans="1:9" ht="16" customHeight="1" x14ac:dyDescent="0.15">
      <c r="A43" s="415"/>
      <c r="B43" s="416"/>
      <c r="C43" s="417"/>
      <c r="D43" s="188"/>
      <c r="E43" s="51" t="s">
        <v>17</v>
      </c>
      <c r="F43" s="188"/>
      <c r="G43" s="188"/>
      <c r="H43" s="192"/>
    </row>
    <row r="44" spans="1:9" ht="16" customHeight="1" x14ac:dyDescent="0.15">
      <c r="A44" s="237"/>
      <c r="B44" s="250"/>
      <c r="C44" s="238"/>
      <c r="D44" s="9"/>
      <c r="E44" s="11"/>
      <c r="F44" s="10"/>
      <c r="G44" s="4">
        <f>(E44-1)*F44</f>
        <v>0</v>
      </c>
      <c r="H44" s="24"/>
      <c r="I44" s="22"/>
    </row>
    <row r="45" spans="1:9" ht="16" customHeight="1" x14ac:dyDescent="0.15">
      <c r="A45" s="48"/>
      <c r="B45" s="57"/>
      <c r="C45" s="49"/>
      <c r="D45" s="9"/>
      <c r="E45" s="11"/>
      <c r="F45" s="10"/>
      <c r="G45" s="4">
        <f t="shared" ref="G45:G53" si="0">(E45-1)*F45</f>
        <v>0</v>
      </c>
      <c r="H45" s="24"/>
      <c r="I45" s="22"/>
    </row>
    <row r="46" spans="1:9" ht="16" customHeight="1" x14ac:dyDescent="0.15">
      <c r="A46" s="237"/>
      <c r="B46" s="250"/>
      <c r="C46" s="238"/>
      <c r="D46" s="9"/>
      <c r="E46" s="11"/>
      <c r="F46" s="10"/>
      <c r="G46" s="4">
        <f t="shared" si="0"/>
        <v>0</v>
      </c>
      <c r="H46" s="24"/>
      <c r="I46" s="22"/>
    </row>
    <row r="47" spans="1:9" ht="16" customHeight="1" x14ac:dyDescent="0.15">
      <c r="A47" s="237"/>
      <c r="B47" s="250"/>
      <c r="C47" s="238"/>
      <c r="D47" s="9"/>
      <c r="E47" s="11"/>
      <c r="F47" s="10"/>
      <c r="G47" s="4">
        <f t="shared" si="0"/>
        <v>0</v>
      </c>
      <c r="H47" s="24"/>
    </row>
    <row r="48" spans="1:9" ht="16" customHeight="1" x14ac:dyDescent="0.15">
      <c r="A48" s="237"/>
      <c r="B48" s="250"/>
      <c r="C48" s="238"/>
      <c r="D48" s="26"/>
      <c r="E48" s="27"/>
      <c r="F48" s="26"/>
      <c r="G48" s="4">
        <f t="shared" si="0"/>
        <v>0</v>
      </c>
      <c r="H48" s="24"/>
      <c r="I48" s="22"/>
    </row>
    <row r="49" spans="1:9" ht="16" customHeight="1" x14ac:dyDescent="0.15">
      <c r="A49" s="237"/>
      <c r="B49" s="250"/>
      <c r="C49" s="238"/>
      <c r="D49" s="9"/>
      <c r="E49" s="11"/>
      <c r="F49" s="10"/>
      <c r="G49" s="4">
        <f t="shared" si="0"/>
        <v>0</v>
      </c>
      <c r="H49" s="24"/>
      <c r="I49" s="22"/>
    </row>
    <row r="50" spans="1:9" ht="16" customHeight="1" x14ac:dyDescent="0.15">
      <c r="A50" s="237"/>
      <c r="B50" s="250"/>
      <c r="C50" s="238"/>
      <c r="D50" s="9"/>
      <c r="E50" s="11"/>
      <c r="F50" s="10"/>
      <c r="G50" s="4">
        <f t="shared" si="0"/>
        <v>0</v>
      </c>
      <c r="H50" s="24"/>
      <c r="I50" s="22"/>
    </row>
    <row r="51" spans="1:9" ht="16" customHeight="1" x14ac:dyDescent="0.15">
      <c r="A51" s="237"/>
      <c r="B51" s="250"/>
      <c r="C51" s="238"/>
      <c r="D51" s="9"/>
      <c r="E51" s="11"/>
      <c r="F51" s="10"/>
      <c r="G51" s="4">
        <f t="shared" si="0"/>
        <v>0</v>
      </c>
      <c r="H51" s="24"/>
      <c r="I51" s="22"/>
    </row>
    <row r="52" spans="1:9" ht="16" customHeight="1" x14ac:dyDescent="0.15">
      <c r="A52" s="237"/>
      <c r="B52" s="250"/>
      <c r="C52" s="238"/>
      <c r="D52" s="9"/>
      <c r="E52" s="11"/>
      <c r="F52" s="10"/>
      <c r="G52" s="4">
        <f t="shared" si="0"/>
        <v>0</v>
      </c>
      <c r="H52" s="24"/>
      <c r="I52" s="22"/>
    </row>
    <row r="53" spans="1:9" ht="16" customHeight="1" thickBot="1" x14ac:dyDescent="0.2">
      <c r="A53" s="237"/>
      <c r="B53" s="250"/>
      <c r="C53" s="238"/>
      <c r="D53" s="9"/>
      <c r="E53" s="11"/>
      <c r="F53" s="12"/>
      <c r="G53" s="4">
        <f t="shared" si="0"/>
        <v>0</v>
      </c>
      <c r="H53" s="24"/>
      <c r="I53" s="22"/>
    </row>
    <row r="54" spans="1:9" ht="16" customHeight="1" thickBot="1" x14ac:dyDescent="0.2">
      <c r="A54" s="201" t="s">
        <v>57</v>
      </c>
      <c r="B54" s="321"/>
      <c r="C54" s="321"/>
      <c r="D54" s="321"/>
      <c r="E54" s="321"/>
      <c r="F54" s="38">
        <f>SUM(F44:F53)</f>
        <v>0</v>
      </c>
      <c r="G54" s="38">
        <f>SUM(G44:G53)</f>
        <v>0</v>
      </c>
      <c r="H54" s="14"/>
      <c r="I54" s="22"/>
    </row>
    <row r="55" spans="1:9" ht="16" customHeight="1" x14ac:dyDescent="0.15">
      <c r="A55" s="375" t="s">
        <v>8</v>
      </c>
      <c r="B55" s="376"/>
      <c r="C55" s="376"/>
      <c r="D55" s="376"/>
      <c r="E55" s="376"/>
      <c r="F55" s="376"/>
      <c r="G55" s="376"/>
      <c r="H55" s="377"/>
      <c r="I55" s="22"/>
    </row>
    <row r="56" spans="1:9" ht="16" customHeight="1" x14ac:dyDescent="0.15">
      <c r="A56" s="386"/>
      <c r="B56" s="387"/>
      <c r="C56" s="387"/>
      <c r="D56" s="387"/>
      <c r="E56" s="387"/>
      <c r="F56" s="387"/>
      <c r="G56" s="387"/>
      <c r="H56" s="388"/>
      <c r="I56" s="22"/>
    </row>
    <row r="57" spans="1:9" ht="16" customHeight="1" x14ac:dyDescent="0.15">
      <c r="A57" s="199" t="s">
        <v>26</v>
      </c>
      <c r="B57" s="187" t="s">
        <v>5</v>
      </c>
      <c r="C57" s="50" t="s">
        <v>14</v>
      </c>
      <c r="D57" s="187" t="s">
        <v>13</v>
      </c>
      <c r="E57" s="187" t="s">
        <v>12</v>
      </c>
      <c r="F57" s="187" t="s">
        <v>2</v>
      </c>
      <c r="G57" s="187" t="s">
        <v>16</v>
      </c>
      <c r="H57" s="191" t="s">
        <v>15</v>
      </c>
      <c r="I57" s="22"/>
    </row>
    <row r="58" spans="1:9" ht="16" customHeight="1" x14ac:dyDescent="0.15">
      <c r="A58" s="200"/>
      <c r="B58" s="188"/>
      <c r="C58" s="51" t="s">
        <v>17</v>
      </c>
      <c r="D58" s="188"/>
      <c r="E58" s="188"/>
      <c r="F58" s="188"/>
      <c r="G58" s="188"/>
      <c r="H58" s="192"/>
      <c r="I58" s="22"/>
    </row>
    <row r="59" spans="1:9" ht="16" customHeight="1" x14ac:dyDescent="0.15">
      <c r="A59" s="25"/>
      <c r="B59" s="9"/>
      <c r="C59" s="11"/>
      <c r="D59" s="10"/>
      <c r="E59" s="10">
        <v>0</v>
      </c>
      <c r="F59" s="4">
        <f t="shared" ref="F59:F64" si="1">(C59*D59)+E59</f>
        <v>0</v>
      </c>
      <c r="G59" s="28"/>
      <c r="H59" s="24"/>
      <c r="I59" s="22"/>
    </row>
    <row r="60" spans="1:9" ht="16" customHeight="1" x14ac:dyDescent="0.15">
      <c r="A60" s="25"/>
      <c r="B60" s="9"/>
      <c r="C60" s="11"/>
      <c r="D60" s="10"/>
      <c r="E60" s="10">
        <v>0</v>
      </c>
      <c r="F60" s="4">
        <f t="shared" si="1"/>
        <v>0</v>
      </c>
      <c r="G60" s="28"/>
      <c r="H60" s="24"/>
      <c r="I60" s="22"/>
    </row>
    <row r="61" spans="1:9" ht="16" customHeight="1" x14ac:dyDescent="0.15">
      <c r="A61" s="25"/>
      <c r="B61" s="9"/>
      <c r="C61" s="11"/>
      <c r="D61" s="10"/>
      <c r="E61" s="10">
        <v>0</v>
      </c>
      <c r="F61" s="4">
        <f t="shared" si="1"/>
        <v>0</v>
      </c>
      <c r="G61" s="28"/>
      <c r="H61" s="24"/>
      <c r="I61" s="22"/>
    </row>
    <row r="62" spans="1:9" ht="16" customHeight="1" x14ac:dyDescent="0.15">
      <c r="A62" s="58"/>
      <c r="B62" s="9"/>
      <c r="C62" s="11"/>
      <c r="D62" s="10"/>
      <c r="E62" s="10"/>
      <c r="F62" s="4">
        <f t="shared" si="1"/>
        <v>0</v>
      </c>
      <c r="G62" s="28"/>
      <c r="H62" s="24"/>
      <c r="I62" s="22"/>
    </row>
    <row r="63" spans="1:9" ht="16" customHeight="1" x14ac:dyDescent="0.15">
      <c r="A63" s="58"/>
      <c r="B63" s="9"/>
      <c r="C63" s="11"/>
      <c r="D63" s="10"/>
      <c r="E63" s="10"/>
      <c r="F63" s="4">
        <f t="shared" si="1"/>
        <v>0</v>
      </c>
      <c r="G63" s="28"/>
      <c r="H63" s="24"/>
      <c r="I63" s="22"/>
    </row>
    <row r="64" spans="1:9" ht="16" customHeight="1" thickBot="1" x14ac:dyDescent="0.2">
      <c r="A64" s="58"/>
      <c r="B64" s="9"/>
      <c r="C64" s="11"/>
      <c r="D64" s="10"/>
      <c r="E64" s="10"/>
      <c r="F64" s="4">
        <f t="shared" si="1"/>
        <v>0</v>
      </c>
      <c r="G64" s="28"/>
      <c r="H64" s="24"/>
      <c r="I64" s="22"/>
    </row>
    <row r="65" spans="1:9" ht="16" customHeight="1" thickBot="1" x14ac:dyDescent="0.2">
      <c r="A65" s="201" t="s">
        <v>57</v>
      </c>
      <c r="B65" s="321"/>
      <c r="C65" s="322"/>
      <c r="D65" s="37">
        <f>SUM(D59:D64)</f>
        <v>0</v>
      </c>
      <c r="E65" s="13"/>
      <c r="F65" s="38">
        <f>SUM(F59:F64)</f>
        <v>0</v>
      </c>
      <c r="G65" s="38">
        <f>SUM(G59:G64)</f>
        <v>0</v>
      </c>
      <c r="H65" s="14"/>
      <c r="I65" s="22"/>
    </row>
    <row r="66" spans="1:9" ht="16" customHeight="1" x14ac:dyDescent="0.15">
      <c r="A66" s="375" t="s">
        <v>8</v>
      </c>
      <c r="B66" s="376"/>
      <c r="C66" s="376"/>
      <c r="D66" s="376"/>
      <c r="E66" s="376"/>
      <c r="F66" s="376"/>
      <c r="G66" s="376"/>
      <c r="H66" s="377"/>
      <c r="I66" s="22"/>
    </row>
    <row r="67" spans="1:9" ht="16" customHeight="1" x14ac:dyDescent="0.15">
      <c r="A67" s="386"/>
      <c r="B67" s="387"/>
      <c r="C67" s="387"/>
      <c r="D67" s="387"/>
      <c r="E67" s="387"/>
      <c r="F67" s="387"/>
      <c r="G67" s="387"/>
      <c r="H67" s="388"/>
      <c r="I67" s="22"/>
    </row>
    <row r="68" spans="1:9" ht="16" customHeight="1" x14ac:dyDescent="0.15">
      <c r="A68" s="213" t="s">
        <v>58</v>
      </c>
      <c r="B68" s="220"/>
      <c r="C68" s="187" t="s">
        <v>5</v>
      </c>
      <c r="D68" s="50" t="s">
        <v>14</v>
      </c>
      <c r="E68" s="187" t="s">
        <v>13</v>
      </c>
      <c r="F68" s="187" t="s">
        <v>2</v>
      </c>
      <c r="G68" s="187" t="s">
        <v>16</v>
      </c>
      <c r="H68" s="191" t="s">
        <v>15</v>
      </c>
      <c r="I68" s="22"/>
    </row>
    <row r="69" spans="1:9" ht="16" customHeight="1" x14ac:dyDescent="0.15">
      <c r="A69" s="221"/>
      <c r="B69" s="223"/>
      <c r="C69" s="188"/>
      <c r="D69" s="51" t="s">
        <v>17</v>
      </c>
      <c r="E69" s="188"/>
      <c r="F69" s="188"/>
      <c r="G69" s="188"/>
      <c r="H69" s="192"/>
      <c r="I69" s="22"/>
    </row>
    <row r="70" spans="1:9" ht="16" customHeight="1" x14ac:dyDescent="0.15">
      <c r="A70" s="237"/>
      <c r="B70" s="238"/>
      <c r="C70" s="9"/>
      <c r="D70" s="44"/>
      <c r="E70" s="46"/>
      <c r="F70" s="4">
        <f>D70*E70</f>
        <v>0</v>
      </c>
      <c r="G70" s="10"/>
      <c r="H70" s="24"/>
      <c r="I70" s="22"/>
    </row>
    <row r="71" spans="1:9" ht="16" customHeight="1" x14ac:dyDescent="0.15">
      <c r="A71" s="239"/>
      <c r="B71" s="240"/>
      <c r="C71" s="9"/>
      <c r="D71" s="44"/>
      <c r="E71" s="46"/>
      <c r="F71" s="4">
        <f>D71*E71</f>
        <v>0</v>
      </c>
      <c r="G71" s="10"/>
      <c r="H71" s="24"/>
      <c r="I71" s="22"/>
    </row>
    <row r="72" spans="1:9" ht="16" customHeight="1" x14ac:dyDescent="0.15">
      <c r="A72" s="239"/>
      <c r="B72" s="240"/>
      <c r="C72" s="7"/>
      <c r="D72" s="44"/>
      <c r="E72" s="46"/>
      <c r="F72" s="4">
        <f>D72*E72</f>
        <v>0</v>
      </c>
      <c r="G72" s="10"/>
      <c r="H72" s="24"/>
      <c r="I72" s="22"/>
    </row>
    <row r="73" spans="1:9" ht="16" customHeight="1" x14ac:dyDescent="0.15">
      <c r="A73" s="239"/>
      <c r="B73" s="240"/>
      <c r="C73" s="7"/>
      <c r="D73" s="44"/>
      <c r="E73" s="46"/>
      <c r="F73" s="4">
        <f>D73*E73</f>
        <v>0</v>
      </c>
      <c r="G73" s="10"/>
      <c r="H73" s="24"/>
      <c r="I73" s="22"/>
    </row>
    <row r="74" spans="1:9" ht="16" customHeight="1" thickBot="1" x14ac:dyDescent="0.2">
      <c r="A74" s="239"/>
      <c r="B74" s="240"/>
      <c r="C74" s="7"/>
      <c r="D74" s="45"/>
      <c r="E74" s="47"/>
      <c r="F74" s="4">
        <f>D74*E74</f>
        <v>0</v>
      </c>
      <c r="G74" s="10"/>
      <c r="H74" s="24"/>
      <c r="I74" s="22"/>
    </row>
    <row r="75" spans="1:9" ht="16" customHeight="1" thickBot="1" x14ac:dyDescent="0.2">
      <c r="A75" s="201" t="s">
        <v>57</v>
      </c>
      <c r="B75" s="321"/>
      <c r="C75" s="321"/>
      <c r="D75" s="411"/>
      <c r="E75" s="37">
        <f>SUM(E70:E74)</f>
        <v>0</v>
      </c>
      <c r="F75" s="38">
        <f>SUM(F70:F74)</f>
        <v>0</v>
      </c>
      <c r="G75" s="38">
        <f>SUM(G70:G74)</f>
        <v>0</v>
      </c>
      <c r="H75" s="14"/>
      <c r="I75" s="22"/>
    </row>
    <row r="76" spans="1:9" ht="16" customHeight="1" x14ac:dyDescent="0.15">
      <c r="A76" s="375" t="s">
        <v>8</v>
      </c>
      <c r="B76" s="376"/>
      <c r="C76" s="376"/>
      <c r="D76" s="376"/>
      <c r="E76" s="376"/>
      <c r="F76" s="376"/>
      <c r="G76" s="376"/>
      <c r="H76" s="377"/>
      <c r="I76" s="22"/>
    </row>
    <row r="77" spans="1:9" ht="16" customHeight="1" x14ac:dyDescent="0.15">
      <c r="A77" s="386"/>
      <c r="B77" s="387"/>
      <c r="C77" s="387"/>
      <c r="D77" s="387"/>
      <c r="E77" s="387"/>
      <c r="F77" s="387"/>
      <c r="G77" s="387"/>
      <c r="H77" s="388"/>
      <c r="I77" s="22"/>
    </row>
    <row r="78" spans="1:9" ht="16" customHeight="1" x14ac:dyDescent="0.15">
      <c r="A78" s="199" t="s">
        <v>59</v>
      </c>
      <c r="B78" s="187" t="s">
        <v>5</v>
      </c>
      <c r="C78" s="50" t="s">
        <v>14</v>
      </c>
      <c r="D78" s="187" t="s">
        <v>13</v>
      </c>
      <c r="E78" s="187" t="s">
        <v>12</v>
      </c>
      <c r="F78" s="187" t="s">
        <v>2</v>
      </c>
      <c r="G78" s="187" t="s">
        <v>16</v>
      </c>
      <c r="H78" s="191" t="s">
        <v>15</v>
      </c>
      <c r="I78" s="22"/>
    </row>
    <row r="79" spans="1:9" ht="16" customHeight="1" x14ac:dyDescent="0.15">
      <c r="A79" s="200"/>
      <c r="B79" s="188"/>
      <c r="C79" s="51" t="s">
        <v>17</v>
      </c>
      <c r="D79" s="188"/>
      <c r="E79" s="188"/>
      <c r="F79" s="188"/>
      <c r="G79" s="188"/>
      <c r="H79" s="192"/>
      <c r="I79" s="22"/>
    </row>
    <row r="80" spans="1:9" ht="16" customHeight="1" x14ac:dyDescent="0.15">
      <c r="A80" s="58"/>
      <c r="B80" s="9"/>
      <c r="C80" s="29"/>
      <c r="D80" s="10"/>
      <c r="E80" s="10"/>
      <c r="F80" s="4">
        <f>(C80*D80)+E80</f>
        <v>0</v>
      </c>
      <c r="G80" s="10"/>
      <c r="H80" s="24"/>
      <c r="I80" s="22"/>
    </row>
    <row r="81" spans="1:9" ht="16" customHeight="1" x14ac:dyDescent="0.15">
      <c r="A81" s="64"/>
      <c r="B81" s="9"/>
      <c r="C81" s="11"/>
      <c r="D81" s="10"/>
      <c r="E81" s="10"/>
      <c r="F81" s="4">
        <f>(C81*D81)+E81</f>
        <v>0</v>
      </c>
      <c r="G81" s="10"/>
      <c r="H81" s="24"/>
      <c r="I81" s="22"/>
    </row>
    <row r="82" spans="1:9" ht="16" customHeight="1" x14ac:dyDescent="0.15">
      <c r="A82" s="64"/>
      <c r="B82" s="9"/>
      <c r="C82" s="11"/>
      <c r="D82" s="10"/>
      <c r="E82" s="10"/>
      <c r="F82" s="4">
        <f>(C82*D82)+E82</f>
        <v>0</v>
      </c>
      <c r="G82" s="10"/>
      <c r="H82" s="24"/>
      <c r="I82" s="22"/>
    </row>
    <row r="83" spans="1:9" ht="16" customHeight="1" x14ac:dyDescent="0.15">
      <c r="A83" s="64"/>
      <c r="B83" s="9"/>
      <c r="C83" s="11"/>
      <c r="D83" s="10"/>
      <c r="E83" s="10"/>
      <c r="F83" s="4">
        <f>(C83*D83)+E83</f>
        <v>0</v>
      </c>
      <c r="G83" s="10"/>
      <c r="H83" s="24"/>
      <c r="I83" s="22"/>
    </row>
    <row r="84" spans="1:9" ht="16" customHeight="1" thickBot="1" x14ac:dyDescent="0.2">
      <c r="A84" s="64"/>
      <c r="B84" s="9"/>
      <c r="C84" s="11"/>
      <c r="D84" s="12"/>
      <c r="E84" s="10"/>
      <c r="F84" s="4">
        <f>(C84*D84)+E84</f>
        <v>0</v>
      </c>
      <c r="G84" s="10"/>
      <c r="H84" s="24"/>
      <c r="I84" s="22"/>
    </row>
    <row r="85" spans="1:9" ht="16" customHeight="1" thickBot="1" x14ac:dyDescent="0.2">
      <c r="A85" s="201" t="s">
        <v>57</v>
      </c>
      <c r="B85" s="321"/>
      <c r="C85" s="322"/>
      <c r="D85" s="37">
        <f>SUM(D80:D84)</f>
        <v>0</v>
      </c>
      <c r="E85" s="38">
        <f>SUM(E80:E84)</f>
        <v>0</v>
      </c>
      <c r="F85" s="38">
        <f>SUM(F80:F84)</f>
        <v>0</v>
      </c>
      <c r="G85" s="38">
        <f>SUM(G80:G84)</f>
        <v>0</v>
      </c>
      <c r="H85" s="14"/>
      <c r="I85" s="22"/>
    </row>
    <row r="86" spans="1:9" ht="16" customHeight="1" x14ac:dyDescent="0.15">
      <c r="A86" s="375" t="s">
        <v>8</v>
      </c>
      <c r="B86" s="376"/>
      <c r="C86" s="376"/>
      <c r="D86" s="376"/>
      <c r="E86" s="376"/>
      <c r="F86" s="376"/>
      <c r="G86" s="376"/>
      <c r="H86" s="377"/>
      <c r="I86" s="22"/>
    </row>
    <row r="87" spans="1:9" ht="16" customHeight="1" x14ac:dyDescent="0.15">
      <c r="A87" s="386"/>
      <c r="B87" s="387"/>
      <c r="C87" s="387"/>
      <c r="D87" s="387"/>
      <c r="E87" s="387"/>
      <c r="F87" s="387"/>
      <c r="G87" s="387"/>
      <c r="H87" s="388"/>
      <c r="I87" s="22"/>
    </row>
    <row r="88" spans="1:9" ht="16" customHeight="1" x14ac:dyDescent="0.15">
      <c r="A88" s="199" t="s">
        <v>60</v>
      </c>
      <c r="B88" s="187" t="s">
        <v>5</v>
      </c>
      <c r="C88" s="50" t="s">
        <v>14</v>
      </c>
      <c r="D88" s="187" t="s">
        <v>13</v>
      </c>
      <c r="E88" s="187" t="s">
        <v>12</v>
      </c>
      <c r="F88" s="187" t="s">
        <v>2</v>
      </c>
      <c r="G88" s="187" t="s">
        <v>16</v>
      </c>
      <c r="H88" s="191" t="s">
        <v>15</v>
      </c>
      <c r="I88" s="22"/>
    </row>
    <row r="89" spans="1:9" ht="16" customHeight="1" x14ac:dyDescent="0.15">
      <c r="A89" s="200"/>
      <c r="B89" s="188"/>
      <c r="C89" s="51" t="s">
        <v>17</v>
      </c>
      <c r="D89" s="188"/>
      <c r="E89" s="188"/>
      <c r="F89" s="188"/>
      <c r="G89" s="188"/>
      <c r="H89" s="192"/>
      <c r="I89" s="22"/>
    </row>
    <row r="90" spans="1:9" ht="16" customHeight="1" x14ac:dyDescent="0.15">
      <c r="A90" s="58"/>
      <c r="B90" s="9"/>
      <c r="C90" s="11"/>
      <c r="D90" s="10"/>
      <c r="E90" s="10"/>
      <c r="F90" s="4">
        <f>(C90*D90)+E90</f>
        <v>0</v>
      </c>
      <c r="G90" s="30"/>
      <c r="H90" s="24"/>
      <c r="I90" s="22"/>
    </row>
    <row r="91" spans="1:9" ht="16" customHeight="1" x14ac:dyDescent="0.15">
      <c r="A91" s="58"/>
      <c r="B91" s="9"/>
      <c r="C91" s="11"/>
      <c r="D91" s="10"/>
      <c r="E91" s="10"/>
      <c r="F91" s="4">
        <f>(C91*D91)+E91</f>
        <v>0</v>
      </c>
      <c r="G91" s="30"/>
      <c r="H91" s="24"/>
      <c r="I91" s="22"/>
    </row>
    <row r="92" spans="1:9" ht="16" customHeight="1" thickBot="1" x14ac:dyDescent="0.2">
      <c r="A92" s="58"/>
      <c r="B92" s="9"/>
      <c r="C92" s="11"/>
      <c r="D92" s="12"/>
      <c r="E92" s="10"/>
      <c r="F92" s="4">
        <f>(C92*D92)+E92</f>
        <v>0</v>
      </c>
      <c r="G92" s="10"/>
      <c r="H92" s="24"/>
      <c r="I92" s="22"/>
    </row>
    <row r="93" spans="1:9" ht="16" customHeight="1" thickBot="1" x14ac:dyDescent="0.2">
      <c r="A93" s="201" t="s">
        <v>57</v>
      </c>
      <c r="B93" s="321"/>
      <c r="C93" s="322"/>
      <c r="D93" s="37">
        <f>SUM(D90:D92)</f>
        <v>0</v>
      </c>
      <c r="E93" s="38">
        <f>SUM(E90:E92)</f>
        <v>0</v>
      </c>
      <c r="F93" s="38">
        <f>SUM(F90:F92)</f>
        <v>0</v>
      </c>
      <c r="G93" s="38">
        <f>SUM(G90:G92)</f>
        <v>0</v>
      </c>
      <c r="H93" s="14"/>
      <c r="I93" s="22"/>
    </row>
    <row r="94" spans="1:9" ht="16" customHeight="1" x14ac:dyDescent="0.15">
      <c r="A94" s="375" t="s">
        <v>8</v>
      </c>
      <c r="B94" s="376"/>
      <c r="C94" s="376"/>
      <c r="D94" s="376"/>
      <c r="E94" s="376"/>
      <c r="F94" s="376"/>
      <c r="G94" s="376"/>
      <c r="H94" s="377"/>
      <c r="I94" s="22"/>
    </row>
    <row r="95" spans="1:9" ht="16" customHeight="1" x14ac:dyDescent="0.15">
      <c r="A95" s="386"/>
      <c r="B95" s="387"/>
      <c r="C95" s="387"/>
      <c r="D95" s="387"/>
      <c r="E95" s="387"/>
      <c r="F95" s="387"/>
      <c r="G95" s="387"/>
      <c r="H95" s="388"/>
      <c r="I95" s="22"/>
    </row>
    <row r="96" spans="1:9" ht="16" customHeight="1" x14ac:dyDescent="0.15">
      <c r="A96" s="199" t="s">
        <v>61</v>
      </c>
      <c r="B96" s="187" t="s">
        <v>5</v>
      </c>
      <c r="C96" s="50" t="s">
        <v>14</v>
      </c>
      <c r="D96" s="187" t="s">
        <v>13</v>
      </c>
      <c r="E96" s="187" t="s">
        <v>12</v>
      </c>
      <c r="F96" s="187" t="s">
        <v>2</v>
      </c>
      <c r="G96" s="187" t="s">
        <v>16</v>
      </c>
      <c r="H96" s="191" t="s">
        <v>15</v>
      </c>
      <c r="I96" s="22"/>
    </row>
    <row r="97" spans="1:9" ht="16" customHeight="1" x14ac:dyDescent="0.15">
      <c r="A97" s="200"/>
      <c r="B97" s="188"/>
      <c r="C97" s="51" t="s">
        <v>17</v>
      </c>
      <c r="D97" s="188"/>
      <c r="E97" s="188"/>
      <c r="F97" s="188"/>
      <c r="G97" s="188"/>
      <c r="H97" s="192"/>
      <c r="I97" s="22"/>
    </row>
    <row r="98" spans="1:9" ht="16" customHeight="1" x14ac:dyDescent="0.15">
      <c r="A98" s="58" t="s">
        <v>54</v>
      </c>
      <c r="B98" s="9"/>
      <c r="C98" s="11"/>
      <c r="D98" s="10"/>
      <c r="E98" s="10">
        <v>0</v>
      </c>
      <c r="F98" s="4">
        <f>(C98*D98)+E98</f>
        <v>0</v>
      </c>
      <c r="G98" s="30"/>
      <c r="H98" s="24"/>
      <c r="I98" s="22"/>
    </row>
    <row r="99" spans="1:9" ht="16" customHeight="1" x14ac:dyDescent="0.15">
      <c r="A99" s="58"/>
      <c r="B99" s="9"/>
      <c r="C99" s="11"/>
      <c r="D99" s="10"/>
      <c r="E99" s="10"/>
      <c r="F99" s="4">
        <f>(C99*D99)+E99</f>
        <v>0</v>
      </c>
      <c r="G99" s="10"/>
      <c r="H99" s="24"/>
      <c r="I99" s="22"/>
    </row>
    <row r="100" spans="1:9" ht="16" customHeight="1" thickBot="1" x14ac:dyDescent="0.2">
      <c r="A100" s="58"/>
      <c r="B100" s="9"/>
      <c r="C100" s="11"/>
      <c r="D100" s="12"/>
      <c r="E100" s="10"/>
      <c r="F100" s="4">
        <f>(C100*D100)+E100</f>
        <v>0</v>
      </c>
      <c r="G100" s="10"/>
      <c r="H100" s="24"/>
      <c r="I100" s="22"/>
    </row>
    <row r="101" spans="1:9" ht="16" customHeight="1" thickBot="1" x14ac:dyDescent="0.2">
      <c r="A101" s="201" t="s">
        <v>57</v>
      </c>
      <c r="B101" s="321"/>
      <c r="C101" s="322"/>
      <c r="D101" s="37">
        <f>SUM(D98:D100)</f>
        <v>0</v>
      </c>
      <c r="E101" s="38">
        <f>SUM(E98:E100)</f>
        <v>0</v>
      </c>
      <c r="F101" s="38">
        <f>SUM(F98:F100)</f>
        <v>0</v>
      </c>
      <c r="G101" s="38">
        <f>SUM(G98:G100)</f>
        <v>0</v>
      </c>
      <c r="H101" s="14"/>
      <c r="I101" s="22"/>
    </row>
    <row r="102" spans="1:9" ht="16" customHeight="1" x14ac:dyDescent="0.15">
      <c r="A102" s="375" t="s">
        <v>8</v>
      </c>
      <c r="B102" s="376"/>
      <c r="C102" s="376"/>
      <c r="D102" s="376"/>
      <c r="E102" s="376"/>
      <c r="F102" s="376"/>
      <c r="G102" s="376"/>
      <c r="H102" s="377"/>
      <c r="I102" s="22"/>
    </row>
    <row r="103" spans="1:9" ht="16" customHeight="1" x14ac:dyDescent="0.15">
      <c r="A103" s="386"/>
      <c r="B103" s="387"/>
      <c r="C103" s="387"/>
      <c r="D103" s="387"/>
      <c r="E103" s="387"/>
      <c r="F103" s="387"/>
      <c r="G103" s="387"/>
      <c r="H103" s="388"/>
      <c r="I103" s="22"/>
    </row>
    <row r="104" spans="1:9" ht="16" customHeight="1" x14ac:dyDescent="0.15">
      <c r="A104" s="199" t="s">
        <v>62</v>
      </c>
      <c r="B104" s="187" t="s">
        <v>28</v>
      </c>
      <c r="C104" s="50" t="s">
        <v>29</v>
      </c>
      <c r="D104" s="50" t="s">
        <v>33</v>
      </c>
      <c r="E104" s="50" t="s">
        <v>27</v>
      </c>
      <c r="F104" s="187" t="s">
        <v>2</v>
      </c>
      <c r="G104" s="50" t="s">
        <v>16</v>
      </c>
      <c r="H104" s="52" t="s">
        <v>15</v>
      </c>
      <c r="I104" s="22"/>
    </row>
    <row r="105" spans="1:9" ht="16" customHeight="1" x14ac:dyDescent="0.15">
      <c r="A105" s="200"/>
      <c r="B105" s="188"/>
      <c r="C105" s="51" t="s">
        <v>30</v>
      </c>
      <c r="D105" s="51" t="s">
        <v>34</v>
      </c>
      <c r="E105" s="51" t="s">
        <v>17</v>
      </c>
      <c r="F105" s="188"/>
      <c r="G105" s="51"/>
      <c r="H105" s="53"/>
      <c r="I105" s="22"/>
    </row>
    <row r="106" spans="1:9" ht="16" customHeight="1" x14ac:dyDescent="0.15">
      <c r="A106" s="48"/>
      <c r="B106" s="8"/>
      <c r="C106" s="11"/>
      <c r="D106" s="17" t="str">
        <f>IF($C$106,$B$106/$C$106,"")</f>
        <v/>
      </c>
      <c r="E106" s="11"/>
      <c r="F106" s="4">
        <f>B106*E106</f>
        <v>0</v>
      </c>
      <c r="G106" s="30"/>
      <c r="H106" s="24"/>
      <c r="I106" s="22"/>
    </row>
    <row r="107" spans="1:9" ht="16" customHeight="1" x14ac:dyDescent="0.15">
      <c r="A107" s="48"/>
      <c r="B107" s="8"/>
      <c r="C107" s="11"/>
      <c r="D107" s="17" t="str">
        <f>IF(C107,B107/C107,"")</f>
        <v/>
      </c>
      <c r="E107" s="11"/>
      <c r="F107" s="4">
        <f>B107*E107</f>
        <v>0</v>
      </c>
      <c r="G107" s="8"/>
      <c r="H107" s="24"/>
      <c r="I107" s="22"/>
    </row>
    <row r="108" spans="1:9" ht="16" customHeight="1" thickBot="1" x14ac:dyDescent="0.2">
      <c r="A108" s="48"/>
      <c r="B108" s="8"/>
      <c r="C108" s="11"/>
      <c r="D108" s="17" t="str">
        <f>IF(C108,B108/C108,"")</f>
        <v/>
      </c>
      <c r="E108" s="11"/>
      <c r="F108" s="4">
        <f>B108*E108</f>
        <v>0</v>
      </c>
      <c r="G108" s="8"/>
      <c r="H108" s="24"/>
      <c r="I108" s="22"/>
    </row>
    <row r="109" spans="1:9" ht="16" customHeight="1" thickBot="1" x14ac:dyDescent="0.2">
      <c r="A109" s="201" t="s">
        <v>57</v>
      </c>
      <c r="B109" s="321"/>
      <c r="C109" s="411"/>
      <c r="D109" s="37">
        <f>SUM(D106:D108)</f>
        <v>0</v>
      </c>
      <c r="E109" s="15"/>
      <c r="F109" s="38">
        <f>SUM(F106:F108)</f>
        <v>0</v>
      </c>
      <c r="G109" s="38">
        <f>SUM(G106:G108)</f>
        <v>0</v>
      </c>
      <c r="H109" s="14"/>
      <c r="I109" s="22"/>
    </row>
    <row r="110" spans="1:9" ht="16" customHeight="1" x14ac:dyDescent="0.15">
      <c r="A110" s="375" t="s">
        <v>8</v>
      </c>
      <c r="B110" s="376"/>
      <c r="C110" s="376"/>
      <c r="D110" s="376"/>
      <c r="E110" s="376"/>
      <c r="F110" s="376"/>
      <c r="G110" s="376"/>
      <c r="H110" s="377"/>
      <c r="I110" s="22"/>
    </row>
    <row r="111" spans="1:9" ht="16" customHeight="1" x14ac:dyDescent="0.15">
      <c r="A111" s="386"/>
      <c r="B111" s="387"/>
      <c r="C111" s="387"/>
      <c r="D111" s="387"/>
      <c r="E111" s="387"/>
      <c r="F111" s="387"/>
      <c r="G111" s="387"/>
      <c r="H111" s="388"/>
      <c r="I111" s="22"/>
    </row>
    <row r="112" spans="1:9" ht="16" customHeight="1" x14ac:dyDescent="0.15">
      <c r="A112" s="213" t="s">
        <v>63</v>
      </c>
      <c r="B112" s="214"/>
      <c r="C112" s="220"/>
      <c r="D112" s="187" t="s">
        <v>31</v>
      </c>
      <c r="E112" s="50" t="s">
        <v>29</v>
      </c>
      <c r="F112" s="50" t="s">
        <v>33</v>
      </c>
      <c r="G112" s="187" t="s">
        <v>16</v>
      </c>
      <c r="H112" s="191" t="s">
        <v>15</v>
      </c>
      <c r="I112" s="22"/>
    </row>
    <row r="113" spans="1:9" ht="16" customHeight="1" x14ac:dyDescent="0.15">
      <c r="A113" s="221"/>
      <c r="B113" s="222"/>
      <c r="C113" s="223"/>
      <c r="D113" s="188"/>
      <c r="E113" s="51" t="s">
        <v>32</v>
      </c>
      <c r="F113" s="51" t="s">
        <v>34</v>
      </c>
      <c r="G113" s="188"/>
      <c r="H113" s="192"/>
      <c r="I113" s="22"/>
    </row>
    <row r="114" spans="1:9" ht="16" customHeight="1" x14ac:dyDescent="0.15">
      <c r="A114" s="237"/>
      <c r="B114" s="250"/>
      <c r="C114" s="238"/>
      <c r="D114" s="8"/>
      <c r="E114" s="11"/>
      <c r="F114" s="2" t="str">
        <f>IF(E114,D114/E114,"")</f>
        <v/>
      </c>
      <c r="G114" s="30"/>
      <c r="H114" s="24"/>
      <c r="I114" s="22"/>
    </row>
    <row r="115" spans="1:9" ht="16" customHeight="1" x14ac:dyDescent="0.15">
      <c r="A115" s="237"/>
      <c r="B115" s="250"/>
      <c r="C115" s="238"/>
      <c r="D115" s="8"/>
      <c r="E115" s="11"/>
      <c r="F115" s="2" t="str">
        <f>IF(E115,D115/E115,"")</f>
        <v/>
      </c>
      <c r="G115" s="10"/>
      <c r="H115" s="24"/>
      <c r="I115" s="22"/>
    </row>
    <row r="116" spans="1:9" ht="16" customHeight="1" thickBot="1" x14ac:dyDescent="0.2">
      <c r="A116" s="237"/>
      <c r="B116" s="250"/>
      <c r="C116" s="238"/>
      <c r="D116" s="8"/>
      <c r="E116" s="11"/>
      <c r="F116" s="2" t="str">
        <f>IF(E116,D116/E116,"")</f>
        <v/>
      </c>
      <c r="G116" s="8"/>
      <c r="H116" s="24"/>
      <c r="I116" s="22"/>
    </row>
    <row r="117" spans="1:9" ht="16" customHeight="1" thickBot="1" x14ac:dyDescent="0.2">
      <c r="A117" s="201" t="s">
        <v>57</v>
      </c>
      <c r="B117" s="321"/>
      <c r="C117" s="322"/>
      <c r="D117" s="4">
        <f>SUM(D114:D116)</f>
        <v>0</v>
      </c>
      <c r="E117" s="11"/>
      <c r="F117" s="37">
        <f>SUM(F114:F116)</f>
        <v>0</v>
      </c>
      <c r="G117" s="38">
        <f>SUM(G114:G116)</f>
        <v>0</v>
      </c>
      <c r="H117" s="6"/>
      <c r="I117" s="22"/>
    </row>
    <row r="118" spans="1:9" ht="16" customHeight="1" x14ac:dyDescent="0.15">
      <c r="A118" s="375" t="s">
        <v>8</v>
      </c>
      <c r="B118" s="376"/>
      <c r="C118" s="376"/>
      <c r="D118" s="376"/>
      <c r="E118" s="376"/>
      <c r="F118" s="376"/>
      <c r="G118" s="376"/>
      <c r="H118" s="377"/>
      <c r="I118" s="22"/>
    </row>
    <row r="119" spans="1:9" ht="16" customHeight="1" x14ac:dyDescent="0.15">
      <c r="A119" s="386"/>
      <c r="B119" s="387"/>
      <c r="C119" s="387"/>
      <c r="D119" s="387"/>
      <c r="E119" s="387"/>
      <c r="F119" s="387"/>
      <c r="G119" s="387"/>
      <c r="H119" s="388"/>
      <c r="I119" s="22"/>
    </row>
    <row r="120" spans="1:9" ht="16" customHeight="1" x14ac:dyDescent="0.15">
      <c r="A120" s="405" t="s">
        <v>64</v>
      </c>
      <c r="B120" s="406"/>
      <c r="C120" s="406"/>
      <c r="D120" s="407"/>
      <c r="E120" s="50" t="s">
        <v>14</v>
      </c>
      <c r="F120" s="187" t="s">
        <v>13</v>
      </c>
      <c r="G120" s="187" t="s">
        <v>2</v>
      </c>
      <c r="H120" s="191" t="s">
        <v>15</v>
      </c>
      <c r="I120" s="22"/>
    </row>
    <row r="121" spans="1:9" ht="16" customHeight="1" x14ac:dyDescent="0.15">
      <c r="A121" s="408"/>
      <c r="B121" s="409"/>
      <c r="C121" s="409"/>
      <c r="D121" s="410"/>
      <c r="E121" s="51" t="s">
        <v>17</v>
      </c>
      <c r="F121" s="188"/>
      <c r="G121" s="188"/>
      <c r="H121" s="192"/>
      <c r="I121" s="22"/>
    </row>
    <row r="122" spans="1:9" ht="16" customHeight="1" x14ac:dyDescent="0.15">
      <c r="A122" s="395"/>
      <c r="B122" s="396"/>
      <c r="C122" s="396"/>
      <c r="D122" s="397"/>
      <c r="E122" s="29"/>
      <c r="F122" s="8"/>
      <c r="G122" s="4">
        <f>E122*F122</f>
        <v>0</v>
      </c>
      <c r="H122" s="24"/>
      <c r="I122" s="22"/>
    </row>
    <row r="123" spans="1:9" ht="16" customHeight="1" x14ac:dyDescent="0.15">
      <c r="A123" s="398"/>
      <c r="B123" s="399"/>
      <c r="C123" s="399"/>
      <c r="D123" s="400"/>
      <c r="E123" s="11"/>
      <c r="F123" s="8"/>
      <c r="G123" s="4">
        <f>E123*F123</f>
        <v>0</v>
      </c>
      <c r="H123" s="24"/>
      <c r="I123" s="22"/>
    </row>
    <row r="124" spans="1:9" ht="16" customHeight="1" thickBot="1" x14ac:dyDescent="0.2">
      <c r="A124" s="401"/>
      <c r="B124" s="402"/>
      <c r="C124" s="402"/>
      <c r="D124" s="402"/>
      <c r="E124" s="11"/>
      <c r="F124" s="8"/>
      <c r="G124" s="4">
        <f>E124*F124</f>
        <v>0</v>
      </c>
      <c r="H124" s="24"/>
      <c r="I124" s="22"/>
    </row>
    <row r="125" spans="1:9" ht="16" customHeight="1" thickBot="1" x14ac:dyDescent="0.2">
      <c r="A125" s="403" t="s">
        <v>57</v>
      </c>
      <c r="B125" s="404"/>
      <c r="C125" s="404"/>
      <c r="D125" s="404"/>
      <c r="E125" s="404"/>
      <c r="F125" s="37">
        <f>SUM(F122:F124)</f>
        <v>0</v>
      </c>
      <c r="G125" s="38">
        <f>SUM(G122:G124)</f>
        <v>0</v>
      </c>
      <c r="H125" s="16"/>
      <c r="I125" s="22"/>
    </row>
    <row r="126" spans="1:9" ht="16" customHeight="1" x14ac:dyDescent="0.15">
      <c r="A126" s="375" t="s">
        <v>8</v>
      </c>
      <c r="B126" s="376"/>
      <c r="C126" s="376"/>
      <c r="D126" s="376"/>
      <c r="E126" s="376"/>
      <c r="F126" s="376"/>
      <c r="G126" s="376"/>
      <c r="H126" s="377"/>
      <c r="I126" s="22"/>
    </row>
    <row r="127" spans="1:9" ht="16" customHeight="1" x14ac:dyDescent="0.15">
      <c r="A127" s="386"/>
      <c r="B127" s="387"/>
      <c r="C127" s="387"/>
      <c r="D127" s="387"/>
      <c r="E127" s="387"/>
      <c r="F127" s="387"/>
      <c r="G127" s="387"/>
      <c r="H127" s="388"/>
      <c r="I127" s="22"/>
    </row>
    <row r="128" spans="1:9" ht="16" customHeight="1" x14ac:dyDescent="0.15">
      <c r="A128" s="199" t="s">
        <v>65</v>
      </c>
      <c r="B128" s="187" t="s">
        <v>5</v>
      </c>
      <c r="C128" s="50" t="s">
        <v>14</v>
      </c>
      <c r="D128" s="187" t="s">
        <v>13</v>
      </c>
      <c r="E128" s="187" t="s">
        <v>12</v>
      </c>
      <c r="F128" s="187" t="s">
        <v>2</v>
      </c>
      <c r="G128" s="187" t="s">
        <v>16</v>
      </c>
      <c r="H128" s="191" t="s">
        <v>15</v>
      </c>
      <c r="I128" s="22"/>
    </row>
    <row r="129" spans="1:9" ht="16" customHeight="1" x14ac:dyDescent="0.15">
      <c r="A129" s="200"/>
      <c r="B129" s="188"/>
      <c r="C129" s="51" t="s">
        <v>17</v>
      </c>
      <c r="D129" s="188"/>
      <c r="E129" s="188"/>
      <c r="F129" s="188"/>
      <c r="G129" s="188"/>
      <c r="H129" s="192"/>
      <c r="I129" s="22"/>
    </row>
    <row r="130" spans="1:9" ht="16" customHeight="1" x14ac:dyDescent="0.15">
      <c r="A130" s="58"/>
      <c r="B130" s="9"/>
      <c r="C130" s="11"/>
      <c r="D130" s="10"/>
      <c r="E130" s="10">
        <v>0</v>
      </c>
      <c r="F130" s="4">
        <f>(C130*D130)+E130</f>
        <v>0</v>
      </c>
      <c r="G130" s="30"/>
      <c r="H130" s="24"/>
      <c r="I130" s="22"/>
    </row>
    <row r="131" spans="1:9" ht="16" customHeight="1" thickBot="1" x14ac:dyDescent="0.2">
      <c r="A131" s="58"/>
      <c r="B131" s="9"/>
      <c r="C131" s="11"/>
      <c r="D131" s="10"/>
      <c r="E131" s="10"/>
      <c r="F131" s="4">
        <f>(C131*D131)+E131</f>
        <v>0</v>
      </c>
      <c r="G131" s="10"/>
      <c r="H131" s="24"/>
      <c r="I131" s="22"/>
    </row>
    <row r="132" spans="1:9" ht="16" customHeight="1" thickBot="1" x14ac:dyDescent="0.2">
      <c r="A132" s="392" t="s">
        <v>57</v>
      </c>
      <c r="B132" s="393"/>
      <c r="C132" s="394"/>
      <c r="D132" s="37">
        <f>SUM(D130:D131)</f>
        <v>0</v>
      </c>
      <c r="E132" s="37">
        <f>SUM(E130:E131)</f>
        <v>0</v>
      </c>
      <c r="F132" s="38">
        <f>SUM(F130:F131)</f>
        <v>0</v>
      </c>
      <c r="G132" s="38">
        <f>SUM(G130:G131)</f>
        <v>0</v>
      </c>
      <c r="H132" s="14"/>
      <c r="I132" s="22"/>
    </row>
    <row r="133" spans="1:9" ht="16" customHeight="1" x14ac:dyDescent="0.15">
      <c r="A133" s="375" t="s">
        <v>8</v>
      </c>
      <c r="B133" s="376"/>
      <c r="C133" s="376"/>
      <c r="D133" s="376"/>
      <c r="E133" s="376"/>
      <c r="F133" s="376"/>
      <c r="G133" s="376"/>
      <c r="H133" s="377"/>
      <c r="I133" s="22"/>
    </row>
    <row r="134" spans="1:9" ht="16" customHeight="1" x14ac:dyDescent="0.15">
      <c r="A134" s="386"/>
      <c r="B134" s="387"/>
      <c r="C134" s="387"/>
      <c r="D134" s="387"/>
      <c r="E134" s="387"/>
      <c r="F134" s="387"/>
      <c r="G134" s="387"/>
      <c r="H134" s="388"/>
      <c r="I134" s="22"/>
    </row>
    <row r="135" spans="1:9" ht="16" customHeight="1" x14ac:dyDescent="0.15">
      <c r="A135" s="213" t="s">
        <v>66</v>
      </c>
      <c r="B135" s="220"/>
      <c r="C135" s="5" t="s">
        <v>1</v>
      </c>
      <c r="D135" s="187" t="s">
        <v>5</v>
      </c>
      <c r="E135" s="187" t="s">
        <v>6</v>
      </c>
      <c r="F135" s="187" t="s">
        <v>22</v>
      </c>
      <c r="G135" s="187" t="s">
        <v>2</v>
      </c>
      <c r="H135" s="191" t="s">
        <v>15</v>
      </c>
      <c r="I135" s="22"/>
    </row>
    <row r="136" spans="1:9" ht="16" customHeight="1" x14ac:dyDescent="0.15">
      <c r="A136" s="221"/>
      <c r="B136" s="223"/>
      <c r="C136" s="1" t="s">
        <v>23</v>
      </c>
      <c r="D136" s="188"/>
      <c r="E136" s="188"/>
      <c r="F136" s="188"/>
      <c r="G136" s="188"/>
      <c r="H136" s="192"/>
      <c r="I136" s="22"/>
    </row>
    <row r="137" spans="1:9" ht="16" customHeight="1" x14ac:dyDescent="0.15">
      <c r="A137" s="237"/>
      <c r="B137" s="238"/>
      <c r="C137" s="8"/>
      <c r="D137" s="9"/>
      <c r="E137" s="11"/>
      <c r="F137" s="3">
        <f>D137*C137</f>
        <v>0</v>
      </c>
      <c r="G137" s="4">
        <f>C137+F137</f>
        <v>0</v>
      </c>
      <c r="H137" s="24"/>
      <c r="I137" s="22"/>
    </row>
    <row r="138" spans="1:9" ht="16" customHeight="1" thickBot="1" x14ac:dyDescent="0.2">
      <c r="A138" s="384"/>
      <c r="B138" s="385"/>
      <c r="C138" s="8"/>
      <c r="D138" s="9"/>
      <c r="E138" s="11"/>
      <c r="F138" s="3">
        <f>D138*C138</f>
        <v>0</v>
      </c>
      <c r="G138" s="4">
        <f>C138+F138</f>
        <v>0</v>
      </c>
      <c r="H138" s="24"/>
      <c r="I138" s="22"/>
    </row>
    <row r="139" spans="1:9" ht="16" customHeight="1" thickBot="1" x14ac:dyDescent="0.2">
      <c r="A139" s="201" t="s">
        <v>57</v>
      </c>
      <c r="B139" s="321"/>
      <c r="C139" s="321"/>
      <c r="D139" s="321"/>
      <c r="E139" s="374"/>
      <c r="F139" s="37">
        <f>SUM(F137:F138)</f>
        <v>0</v>
      </c>
      <c r="G139" s="38">
        <f>SUM(G137:G138)</f>
        <v>0</v>
      </c>
      <c r="H139" s="14"/>
      <c r="I139" s="22"/>
    </row>
    <row r="140" spans="1:9" ht="16" customHeight="1" x14ac:dyDescent="0.15">
      <c r="A140" s="375" t="s">
        <v>8</v>
      </c>
      <c r="B140" s="376"/>
      <c r="C140" s="376"/>
      <c r="D140" s="376"/>
      <c r="E140" s="376"/>
      <c r="F140" s="376"/>
      <c r="G140" s="376"/>
      <c r="H140" s="377"/>
      <c r="I140" s="22"/>
    </row>
    <row r="141" spans="1:9" ht="16" customHeight="1" x14ac:dyDescent="0.15">
      <c r="A141" s="386"/>
      <c r="B141" s="387"/>
      <c r="C141" s="387"/>
      <c r="D141" s="387"/>
      <c r="E141" s="387"/>
      <c r="F141" s="387"/>
      <c r="G141" s="387"/>
      <c r="H141" s="388"/>
      <c r="I141" s="22"/>
    </row>
    <row r="142" spans="1:9" ht="16" customHeight="1" x14ac:dyDescent="0.15">
      <c r="A142" s="215" t="s">
        <v>67</v>
      </c>
      <c r="B142" s="233" t="s">
        <v>24</v>
      </c>
      <c r="C142" s="234"/>
      <c r="D142" s="234"/>
      <c r="E142" s="235"/>
      <c r="F142" s="291" t="s">
        <v>13</v>
      </c>
      <c r="G142" s="187" t="s">
        <v>2</v>
      </c>
      <c r="H142" s="236" t="s">
        <v>15</v>
      </c>
      <c r="I142" s="22"/>
    </row>
    <row r="143" spans="1:9" ht="16" customHeight="1" x14ac:dyDescent="0.15">
      <c r="A143" s="221"/>
      <c r="B143" s="389"/>
      <c r="C143" s="390"/>
      <c r="D143" s="390"/>
      <c r="E143" s="391"/>
      <c r="F143" s="291"/>
      <c r="G143" s="188"/>
      <c r="H143" s="192"/>
      <c r="I143" s="22"/>
    </row>
    <row r="144" spans="1:9" ht="16" customHeight="1" x14ac:dyDescent="0.15">
      <c r="A144" s="48"/>
      <c r="B144" s="369"/>
      <c r="C144" s="370"/>
      <c r="D144" s="370"/>
      <c r="E144" s="371"/>
      <c r="F144" s="8"/>
      <c r="G144" s="10"/>
      <c r="H144" s="24"/>
      <c r="I144" s="22"/>
    </row>
    <row r="145" spans="1:9" ht="16" customHeight="1" x14ac:dyDescent="0.15">
      <c r="A145" s="48"/>
      <c r="B145" s="54"/>
      <c r="C145" s="55"/>
      <c r="D145" s="55"/>
      <c r="E145" s="56"/>
      <c r="F145" s="8"/>
      <c r="G145" s="10"/>
      <c r="H145" s="24"/>
      <c r="I145" s="22"/>
    </row>
    <row r="146" spans="1:9" ht="16" customHeight="1" thickBot="1" x14ac:dyDescent="0.2">
      <c r="A146" s="48"/>
      <c r="B146" s="372"/>
      <c r="C146" s="373"/>
      <c r="D146" s="373"/>
      <c r="E146" s="240"/>
      <c r="F146" s="8"/>
      <c r="G146" s="10"/>
      <c r="H146" s="24"/>
      <c r="I146" s="22"/>
    </row>
    <row r="147" spans="1:9" ht="16" customHeight="1" thickBot="1" x14ac:dyDescent="0.2">
      <c r="A147" s="201" t="s">
        <v>57</v>
      </c>
      <c r="B147" s="321"/>
      <c r="C147" s="321"/>
      <c r="D147" s="321"/>
      <c r="E147" s="374"/>
      <c r="F147" s="37">
        <f>SUM(F144:F146)</f>
        <v>0</v>
      </c>
      <c r="G147" s="38">
        <f>SUM(G144:G146)</f>
        <v>0</v>
      </c>
      <c r="H147" s="14"/>
      <c r="I147" s="22"/>
    </row>
    <row r="148" spans="1:9" ht="16" customHeight="1" x14ac:dyDescent="0.15">
      <c r="A148" s="375" t="s">
        <v>8</v>
      </c>
      <c r="B148" s="376"/>
      <c r="C148" s="376"/>
      <c r="D148" s="376"/>
      <c r="E148" s="376"/>
      <c r="F148" s="376"/>
      <c r="G148" s="376"/>
      <c r="H148" s="377"/>
      <c r="I148" s="22"/>
    </row>
    <row r="149" spans="1:9" ht="16" customHeight="1" thickBot="1" x14ac:dyDescent="0.2">
      <c r="A149" s="378"/>
      <c r="B149" s="379"/>
      <c r="C149" s="379"/>
      <c r="D149" s="379"/>
      <c r="E149" s="379"/>
      <c r="F149" s="379"/>
      <c r="G149" s="379"/>
      <c r="H149" s="380"/>
      <c r="I149" s="22"/>
    </row>
    <row r="150" spans="1:9" ht="14" customHeight="1" x14ac:dyDescent="0.15"/>
  </sheetData>
  <sheetProtection insertColumns="0" insertRows="0"/>
  <mergeCells count="181">
    <mergeCell ref="G6:H6"/>
    <mergeCell ref="E7:F7"/>
    <mergeCell ref="G7:H7"/>
    <mergeCell ref="E8:F8"/>
    <mergeCell ref="G8:H8"/>
    <mergeCell ref="B9:C9"/>
    <mergeCell ref="E9:F9"/>
    <mergeCell ref="G9:H9"/>
    <mergeCell ref="A2:H2"/>
    <mergeCell ref="A3:A11"/>
    <mergeCell ref="B3:H3"/>
    <mergeCell ref="B4:D4"/>
    <mergeCell ref="E4:H4"/>
    <mergeCell ref="B5:C5"/>
    <mergeCell ref="E5:F5"/>
    <mergeCell ref="G5:H5"/>
    <mergeCell ref="B6:C6"/>
    <mergeCell ref="E6:F6"/>
    <mergeCell ref="A13:F13"/>
    <mergeCell ref="G13:H13"/>
    <mergeCell ref="A14:F14"/>
    <mergeCell ref="G14:H14"/>
    <mergeCell ref="A15:F15"/>
    <mergeCell ref="G15:H15"/>
    <mergeCell ref="B10:D10"/>
    <mergeCell ref="E10:F10"/>
    <mergeCell ref="G10:H10"/>
    <mergeCell ref="B11:D11"/>
    <mergeCell ref="E11:G11"/>
    <mergeCell ref="A12:H12"/>
    <mergeCell ref="A21:F21"/>
    <mergeCell ref="G21:H21"/>
    <mergeCell ref="A16:F16"/>
    <mergeCell ref="G16:H16"/>
    <mergeCell ref="A19:F19"/>
    <mergeCell ref="G19:H19"/>
    <mergeCell ref="A20:F20"/>
    <mergeCell ref="G20:H20"/>
    <mergeCell ref="A22:F22"/>
    <mergeCell ref="G22:H22"/>
    <mergeCell ref="A23:F23"/>
    <mergeCell ref="G23:H23"/>
    <mergeCell ref="A24:H24"/>
    <mergeCell ref="A25:E26"/>
    <mergeCell ref="F25:F26"/>
    <mergeCell ref="G25:G26"/>
    <mergeCell ref="H25:H26"/>
    <mergeCell ref="H33:H34"/>
    <mergeCell ref="A35:C35"/>
    <mergeCell ref="A36:C36"/>
    <mergeCell ref="A37:C37"/>
    <mergeCell ref="A38:C38"/>
    <mergeCell ref="A39:F39"/>
    <mergeCell ref="A27:E27"/>
    <mergeCell ref="A28:E28"/>
    <mergeCell ref="A29:E29"/>
    <mergeCell ref="A30:F30"/>
    <mergeCell ref="A31:H32"/>
    <mergeCell ref="A33:C34"/>
    <mergeCell ref="D33:D34"/>
    <mergeCell ref="E33:E34"/>
    <mergeCell ref="F33:F34"/>
    <mergeCell ref="G33:G34"/>
    <mergeCell ref="A44:C44"/>
    <mergeCell ref="A46:C46"/>
    <mergeCell ref="A47:C47"/>
    <mergeCell ref="A48:C48"/>
    <mergeCell ref="A49:C49"/>
    <mergeCell ref="A50:C50"/>
    <mergeCell ref="A40:H41"/>
    <mergeCell ref="A42:C43"/>
    <mergeCell ref="D42:D43"/>
    <mergeCell ref="F42:F43"/>
    <mergeCell ref="G42:G43"/>
    <mergeCell ref="H42:H43"/>
    <mergeCell ref="A51:C51"/>
    <mergeCell ref="A52:C52"/>
    <mergeCell ref="A53:C53"/>
    <mergeCell ref="A54:E54"/>
    <mergeCell ref="A55:H56"/>
    <mergeCell ref="A57:A58"/>
    <mergeCell ref="B57:B58"/>
    <mergeCell ref="D57:D58"/>
    <mergeCell ref="E57:E58"/>
    <mergeCell ref="F57:F58"/>
    <mergeCell ref="G57:G58"/>
    <mergeCell ref="H57:H58"/>
    <mergeCell ref="A65:C65"/>
    <mergeCell ref="A66:H67"/>
    <mergeCell ref="A68:B69"/>
    <mergeCell ref="C68:C69"/>
    <mergeCell ref="E68:E69"/>
    <mergeCell ref="F68:F69"/>
    <mergeCell ref="G68:G69"/>
    <mergeCell ref="H68:H69"/>
    <mergeCell ref="A76:H77"/>
    <mergeCell ref="A78:A79"/>
    <mergeCell ref="B78:B79"/>
    <mergeCell ref="D78:D79"/>
    <mergeCell ref="E78:E79"/>
    <mergeCell ref="F78:F79"/>
    <mergeCell ref="G78:G79"/>
    <mergeCell ref="H78:H79"/>
    <mergeCell ref="A70:B70"/>
    <mergeCell ref="A71:B71"/>
    <mergeCell ref="A72:B72"/>
    <mergeCell ref="A73:B73"/>
    <mergeCell ref="A74:B74"/>
    <mergeCell ref="A75:D75"/>
    <mergeCell ref="A85:C85"/>
    <mergeCell ref="A86:H87"/>
    <mergeCell ref="A88:A89"/>
    <mergeCell ref="B88:B89"/>
    <mergeCell ref="D88:D89"/>
    <mergeCell ref="E88:E89"/>
    <mergeCell ref="F88:F89"/>
    <mergeCell ref="G88:G89"/>
    <mergeCell ref="H88:H89"/>
    <mergeCell ref="A101:C101"/>
    <mergeCell ref="A102:H103"/>
    <mergeCell ref="A104:A105"/>
    <mergeCell ref="B104:B105"/>
    <mergeCell ref="F104:F105"/>
    <mergeCell ref="A109:C109"/>
    <mergeCell ref="A93:C93"/>
    <mergeCell ref="A94:H95"/>
    <mergeCell ref="A96:A97"/>
    <mergeCell ref="B96:B97"/>
    <mergeCell ref="D96:D97"/>
    <mergeCell ref="E96:E97"/>
    <mergeCell ref="F96:F97"/>
    <mergeCell ref="G96:G97"/>
    <mergeCell ref="H96:H97"/>
    <mergeCell ref="A115:C115"/>
    <mergeCell ref="A116:C116"/>
    <mergeCell ref="A117:C117"/>
    <mergeCell ref="A118:H119"/>
    <mergeCell ref="A120:D121"/>
    <mergeCell ref="F120:F121"/>
    <mergeCell ref="G120:G121"/>
    <mergeCell ref="H120:H121"/>
    <mergeCell ref="A110:H111"/>
    <mergeCell ref="A112:C113"/>
    <mergeCell ref="D112:D113"/>
    <mergeCell ref="G112:G113"/>
    <mergeCell ref="H112:H113"/>
    <mergeCell ref="A114:C114"/>
    <mergeCell ref="A122:D122"/>
    <mergeCell ref="A123:D123"/>
    <mergeCell ref="A124:D124"/>
    <mergeCell ref="A125:E125"/>
    <mergeCell ref="A126:H127"/>
    <mergeCell ref="A128:A129"/>
    <mergeCell ref="B128:B129"/>
    <mergeCell ref="D128:D129"/>
    <mergeCell ref="E128:E129"/>
    <mergeCell ref="F128:F129"/>
    <mergeCell ref="B144:E144"/>
    <mergeCell ref="B146:E146"/>
    <mergeCell ref="A147:E147"/>
    <mergeCell ref="A148:H149"/>
    <mergeCell ref="A1:H1"/>
    <mergeCell ref="A137:B137"/>
    <mergeCell ref="A138:B138"/>
    <mergeCell ref="A139:E139"/>
    <mergeCell ref="A140:H141"/>
    <mergeCell ref="A142:A143"/>
    <mergeCell ref="B142:E143"/>
    <mergeCell ref="F142:F143"/>
    <mergeCell ref="G142:G143"/>
    <mergeCell ref="H142:H143"/>
    <mergeCell ref="G128:G129"/>
    <mergeCell ref="H128:H129"/>
    <mergeCell ref="A132:C132"/>
    <mergeCell ref="A133:H134"/>
    <mergeCell ref="A135:B136"/>
    <mergeCell ref="D135:D136"/>
    <mergeCell ref="E135:E136"/>
    <mergeCell ref="F135:F136"/>
    <mergeCell ref="G135:G136"/>
    <mergeCell ref="H135:H136"/>
  </mergeCells>
  <phoneticPr fontId="10" type="noConversion"/>
  <printOptions horizontalCentered="1" verticalCentered="1"/>
  <pageMargins left="0.39000000000000007" right="0.39000000000000007" top="0.39000000000000007" bottom="0.39000000000000007" header="0.31" footer="0.31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64"/>
  <sheetViews>
    <sheetView topLeftCell="A49" zoomScale="125" zoomScaleNormal="125" zoomScalePageLayoutView="125" workbookViewId="0">
      <selection activeCell="G55" sqref="F55:G56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80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85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86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86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86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86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86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86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86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86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86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86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95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95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ignoredErrors>
    <ignoredError sqref="G130:G131" unlockedFormula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64"/>
  <sheetViews>
    <sheetView topLeftCell="A43" zoomScale="125" zoomScaleNormal="125" zoomScalePageLayoutView="125" workbookViewId="0">
      <selection activeCell="F45" sqref="F45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81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4"/>
  <sheetViews>
    <sheetView topLeftCell="A7" zoomScale="125" zoomScaleNormal="125" zoomScalePageLayoutView="125" workbookViewId="0">
      <selection activeCell="A54" sqref="A54:D54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82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4"/>
  <sheetViews>
    <sheetView zoomScale="125" zoomScaleNormal="125" zoomScalePageLayoutView="125" workbookViewId="0">
      <selection activeCell="F45" sqref="F45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83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64"/>
  <sheetViews>
    <sheetView zoomScale="125" zoomScaleNormal="125" zoomScalePageLayoutView="125" workbookViewId="0">
      <selection activeCell="G60" sqref="F45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84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64"/>
  <sheetViews>
    <sheetView topLeftCell="A2" zoomScale="125" zoomScaleNormal="125" zoomScalePageLayoutView="125" workbookViewId="0">
      <selection activeCell="F45" sqref="F45:G60"/>
    </sheetView>
  </sheetViews>
  <sheetFormatPr baseColWidth="10" defaultColWidth="70.83203125" defaultRowHeight="13" x14ac:dyDescent="0.15"/>
  <cols>
    <col min="1" max="1" width="47" style="23" bestFit="1" customWidth="1"/>
    <col min="2" max="3" width="12.83203125" style="71" customWidth="1"/>
    <col min="4" max="4" width="14.83203125" style="71" bestFit="1" customWidth="1"/>
    <col min="5" max="6" width="12.83203125" style="71" customWidth="1"/>
    <col min="7" max="7" width="14.33203125" style="71" customWidth="1"/>
    <col min="8" max="13" width="12.83203125" style="71" customWidth="1"/>
    <col min="14" max="47" width="10.5" style="71" customWidth="1"/>
    <col min="48" max="16384" width="70.83203125" style="71"/>
  </cols>
  <sheetData>
    <row r="1" spans="1:10" s="32" customFormat="1" ht="102" customHeight="1" x14ac:dyDescent="0.15">
      <c r="A1" s="210"/>
      <c r="B1" s="211"/>
      <c r="C1" s="211"/>
      <c r="D1" s="211"/>
      <c r="E1" s="211"/>
      <c r="F1" s="211"/>
      <c r="G1" s="211"/>
      <c r="H1" s="211"/>
      <c r="I1" s="212"/>
    </row>
    <row r="2" spans="1:10" ht="16" customHeight="1" thickBot="1" x14ac:dyDescent="0.2">
      <c r="A2" s="288" t="s">
        <v>91</v>
      </c>
      <c r="B2" s="289"/>
      <c r="C2" s="289"/>
      <c r="D2" s="289"/>
      <c r="E2" s="289"/>
      <c r="F2" s="289"/>
      <c r="G2" s="289"/>
      <c r="H2" s="289"/>
      <c r="I2" s="290"/>
    </row>
    <row r="3" spans="1:10" ht="16" customHeight="1" thickBot="1" x14ac:dyDescent="0.2">
      <c r="A3" s="262" t="s">
        <v>85</v>
      </c>
      <c r="B3" s="263"/>
      <c r="C3" s="264"/>
      <c r="D3" s="268" t="s">
        <v>128</v>
      </c>
      <c r="E3" s="268"/>
      <c r="F3" s="268"/>
      <c r="G3" s="268"/>
      <c r="H3" s="268"/>
      <c r="I3" s="269"/>
    </row>
    <row r="4" spans="1:10" ht="16" customHeight="1" x14ac:dyDescent="0.15">
      <c r="A4" s="265"/>
      <c r="B4" s="266"/>
      <c r="C4" s="267"/>
      <c r="D4" s="270" t="s">
        <v>129</v>
      </c>
      <c r="E4" s="271"/>
      <c r="F4" s="271"/>
      <c r="G4" s="271" t="s">
        <v>130</v>
      </c>
      <c r="H4" s="271"/>
      <c r="I4" s="287"/>
    </row>
    <row r="5" spans="1:10" ht="16" customHeight="1" x14ac:dyDescent="0.15">
      <c r="A5" s="265"/>
      <c r="B5" s="266"/>
      <c r="C5" s="267"/>
      <c r="D5" s="272" t="s">
        <v>38</v>
      </c>
      <c r="E5" s="273"/>
      <c r="F5" s="148">
        <f>I24</f>
        <v>0</v>
      </c>
      <c r="G5" s="276" t="s">
        <v>18</v>
      </c>
      <c r="H5" s="276"/>
      <c r="I5" s="152">
        <f>H31</f>
        <v>0</v>
      </c>
    </row>
    <row r="6" spans="1:10" ht="16" customHeight="1" x14ac:dyDescent="0.15">
      <c r="A6" s="265"/>
      <c r="B6" s="266"/>
      <c r="C6" s="267"/>
      <c r="D6" s="274" t="s">
        <v>37</v>
      </c>
      <c r="E6" s="273"/>
      <c r="F6" s="150">
        <f>SUM(H31+H40+H61+F83+F93+F103+F111+F118+F125+E132+H140+F147+H154+H162+F72)</f>
        <v>0</v>
      </c>
      <c r="G6" s="261" t="s">
        <v>19</v>
      </c>
      <c r="H6" s="261"/>
      <c r="I6" s="152">
        <f>H40</f>
        <v>0</v>
      </c>
    </row>
    <row r="7" spans="1:10" ht="16" customHeight="1" x14ac:dyDescent="0.15">
      <c r="A7" s="265"/>
      <c r="B7" s="266"/>
      <c r="C7" s="267"/>
      <c r="D7" s="275" t="s">
        <v>36</v>
      </c>
      <c r="E7" s="273"/>
      <c r="F7" s="151">
        <f>F5-F6</f>
        <v>0</v>
      </c>
      <c r="G7" s="261" t="s">
        <v>70</v>
      </c>
      <c r="H7" s="261"/>
      <c r="I7" s="152">
        <f>E93</f>
        <v>0</v>
      </c>
    </row>
    <row r="8" spans="1:10" ht="16" customHeight="1" x14ac:dyDescent="0.15">
      <c r="A8" s="265"/>
      <c r="B8" s="266"/>
      <c r="C8" s="267"/>
      <c r="D8" s="275" t="s">
        <v>40</v>
      </c>
      <c r="E8" s="273"/>
      <c r="F8" s="180">
        <f>H31+H40+H61+G83+G93+G103+G111+G118+G125+H132+H140+G147+H154+H162+G72</f>
        <v>0</v>
      </c>
      <c r="G8" s="261" t="s">
        <v>20</v>
      </c>
      <c r="H8" s="261"/>
      <c r="I8" s="152">
        <f>D83+D103+D111+G140+D147+G154+G162+D72</f>
        <v>0</v>
      </c>
    </row>
    <row r="9" spans="1:10" ht="16" customHeight="1" x14ac:dyDescent="0.15">
      <c r="A9" s="265"/>
      <c r="B9" s="266"/>
      <c r="C9" s="267"/>
      <c r="D9" s="275" t="s">
        <v>109</v>
      </c>
      <c r="E9" s="273"/>
      <c r="F9" s="180">
        <f>F6-F8</f>
        <v>0</v>
      </c>
      <c r="G9" s="276" t="s">
        <v>35</v>
      </c>
      <c r="H9" s="276"/>
      <c r="I9" s="152">
        <f>SUM(D118+D125+G132)</f>
        <v>0</v>
      </c>
      <c r="J9" s="147"/>
    </row>
    <row r="10" spans="1:10" ht="16" customHeight="1" x14ac:dyDescent="0.15">
      <c r="A10" s="265"/>
      <c r="B10" s="266"/>
      <c r="C10" s="267"/>
      <c r="D10" s="277" t="s">
        <v>68</v>
      </c>
      <c r="E10" s="278"/>
      <c r="F10" s="278"/>
      <c r="G10" s="261" t="s">
        <v>0</v>
      </c>
      <c r="H10" s="261"/>
      <c r="I10" s="153">
        <f>SUM(I5:I9)</f>
        <v>0</v>
      </c>
    </row>
    <row r="11" spans="1:10" ht="16" customHeight="1" x14ac:dyDescent="0.15">
      <c r="A11" s="265"/>
      <c r="B11" s="266"/>
      <c r="C11" s="267"/>
      <c r="D11" s="354">
        <v>1</v>
      </c>
      <c r="E11" s="355"/>
      <c r="F11" s="355"/>
      <c r="G11" s="279" t="s">
        <v>125</v>
      </c>
      <c r="H11" s="280"/>
      <c r="I11" s="154">
        <f>I10/D11</f>
        <v>0</v>
      </c>
    </row>
    <row r="12" spans="1:10" ht="16" customHeight="1" x14ac:dyDescent="0.15">
      <c r="A12" s="265"/>
      <c r="B12" s="266"/>
      <c r="C12" s="267"/>
      <c r="D12" s="356"/>
      <c r="E12" s="357"/>
      <c r="F12" s="357"/>
      <c r="G12" s="281" t="s">
        <v>123</v>
      </c>
      <c r="H12" s="282"/>
      <c r="I12" s="155">
        <f>D11-I10</f>
        <v>1</v>
      </c>
    </row>
    <row r="13" spans="1:10" ht="16" customHeight="1" thickBot="1" x14ac:dyDescent="0.2">
      <c r="A13" s="288" t="s">
        <v>126</v>
      </c>
      <c r="B13" s="289"/>
      <c r="C13" s="289"/>
      <c r="D13" s="289"/>
      <c r="E13" s="289"/>
      <c r="F13" s="289"/>
      <c r="G13" s="289"/>
      <c r="H13" s="289"/>
      <c r="I13" s="290"/>
    </row>
    <row r="14" spans="1:10" ht="16" customHeight="1" x14ac:dyDescent="0.15">
      <c r="A14" s="330" t="s">
        <v>124</v>
      </c>
      <c r="B14" s="331"/>
      <c r="C14" s="331"/>
      <c r="D14" s="331"/>
      <c r="E14" s="331"/>
      <c r="F14" s="331"/>
      <c r="G14" s="331"/>
      <c r="H14" s="332"/>
      <c r="I14" s="156" t="s">
        <v>1</v>
      </c>
    </row>
    <row r="15" spans="1:10" ht="16" customHeight="1" x14ac:dyDescent="0.15">
      <c r="A15" s="333"/>
      <c r="B15" s="334"/>
      <c r="C15" s="334"/>
      <c r="D15" s="334"/>
      <c r="E15" s="334"/>
      <c r="F15" s="334"/>
      <c r="G15" s="334"/>
      <c r="H15" s="335"/>
      <c r="I15" s="124"/>
    </row>
    <row r="16" spans="1:10" ht="16" customHeight="1" x14ac:dyDescent="0.15">
      <c r="A16" s="336"/>
      <c r="B16" s="337"/>
      <c r="C16" s="337"/>
      <c r="D16" s="337"/>
      <c r="E16" s="337"/>
      <c r="F16" s="337"/>
      <c r="G16" s="337"/>
      <c r="H16" s="338"/>
      <c r="I16" s="124"/>
    </row>
    <row r="17" spans="1:9" ht="16" customHeight="1" x14ac:dyDescent="0.15">
      <c r="A17" s="339"/>
      <c r="B17" s="340"/>
      <c r="C17" s="340"/>
      <c r="D17" s="340"/>
      <c r="E17" s="340"/>
      <c r="F17" s="340"/>
      <c r="G17" s="340"/>
      <c r="H17" s="341"/>
      <c r="I17" s="124"/>
    </row>
    <row r="18" spans="1:9" ht="16" customHeight="1" x14ac:dyDescent="0.15">
      <c r="A18" s="333"/>
      <c r="B18" s="334"/>
      <c r="C18" s="334"/>
      <c r="D18" s="334"/>
      <c r="E18" s="334"/>
      <c r="F18" s="334"/>
      <c r="G18" s="334"/>
      <c r="H18" s="335"/>
      <c r="I18" s="124"/>
    </row>
    <row r="19" spans="1:9" ht="16" customHeight="1" x14ac:dyDescent="0.15">
      <c r="A19" s="336"/>
      <c r="B19" s="337"/>
      <c r="C19" s="337"/>
      <c r="D19" s="337"/>
      <c r="E19" s="337"/>
      <c r="F19" s="337"/>
      <c r="G19" s="337"/>
      <c r="H19" s="338"/>
      <c r="I19" s="124"/>
    </row>
    <row r="20" spans="1:9" ht="16" customHeight="1" x14ac:dyDescent="0.15">
      <c r="A20" s="333"/>
      <c r="B20" s="334"/>
      <c r="C20" s="334"/>
      <c r="D20" s="334"/>
      <c r="E20" s="334"/>
      <c r="F20" s="334"/>
      <c r="G20" s="334"/>
      <c r="H20" s="335"/>
      <c r="I20" s="124"/>
    </row>
    <row r="21" spans="1:9" ht="16" customHeight="1" x14ac:dyDescent="0.15">
      <c r="A21" s="336"/>
      <c r="B21" s="337"/>
      <c r="C21" s="337"/>
      <c r="D21" s="337"/>
      <c r="E21" s="337"/>
      <c r="F21" s="337"/>
      <c r="G21" s="337"/>
      <c r="H21" s="338"/>
      <c r="I21" s="124"/>
    </row>
    <row r="22" spans="1:9" ht="16" customHeight="1" x14ac:dyDescent="0.15">
      <c r="A22" s="333"/>
      <c r="B22" s="334"/>
      <c r="C22" s="334"/>
      <c r="D22" s="334"/>
      <c r="E22" s="334"/>
      <c r="F22" s="334"/>
      <c r="G22" s="334"/>
      <c r="H22" s="335"/>
      <c r="I22" s="124"/>
    </row>
    <row r="23" spans="1:9" ht="16" customHeight="1" x14ac:dyDescent="0.15">
      <c r="A23" s="333"/>
      <c r="B23" s="334"/>
      <c r="C23" s="334"/>
      <c r="D23" s="334"/>
      <c r="E23" s="334"/>
      <c r="F23" s="334"/>
      <c r="G23" s="334"/>
      <c r="H23" s="335"/>
      <c r="I23" s="124"/>
    </row>
    <row r="24" spans="1:9" ht="16" customHeight="1" thickBot="1" x14ac:dyDescent="0.2">
      <c r="A24" s="342" t="s">
        <v>110</v>
      </c>
      <c r="B24" s="343"/>
      <c r="C24" s="343"/>
      <c r="D24" s="343"/>
      <c r="E24" s="343"/>
      <c r="F24" s="343"/>
      <c r="G24" s="343"/>
      <c r="H24" s="344"/>
      <c r="I24" s="165">
        <f>SUM(I15:I23)</f>
        <v>0</v>
      </c>
    </row>
    <row r="25" spans="1:9" ht="16" customHeight="1" thickBot="1" x14ac:dyDescent="0.2">
      <c r="A25" s="308" t="s">
        <v>127</v>
      </c>
      <c r="B25" s="309"/>
      <c r="C25" s="309"/>
      <c r="D25" s="309"/>
      <c r="E25" s="309"/>
      <c r="F25" s="309"/>
      <c r="G25" s="309"/>
      <c r="H25" s="309"/>
      <c r="I25" s="310"/>
    </row>
    <row r="26" spans="1:9" ht="16" customHeight="1" x14ac:dyDescent="0.15">
      <c r="A26" s="311" t="s">
        <v>7</v>
      </c>
      <c r="B26" s="312"/>
      <c r="C26" s="312"/>
      <c r="D26" s="312"/>
      <c r="E26" s="312"/>
      <c r="F26" s="313"/>
      <c r="G26" s="245" t="s">
        <v>120</v>
      </c>
      <c r="H26" s="292" t="s">
        <v>117</v>
      </c>
      <c r="I26" s="259" t="s">
        <v>15</v>
      </c>
    </row>
    <row r="27" spans="1:9" ht="16" customHeight="1" x14ac:dyDescent="0.15">
      <c r="A27" s="314"/>
      <c r="B27" s="315"/>
      <c r="C27" s="315"/>
      <c r="D27" s="315"/>
      <c r="E27" s="315"/>
      <c r="F27" s="316"/>
      <c r="G27" s="246"/>
      <c r="H27" s="188"/>
      <c r="I27" s="260"/>
    </row>
    <row r="28" spans="1:9" ht="16" customHeight="1" x14ac:dyDescent="0.15">
      <c r="A28" s="237"/>
      <c r="B28" s="250"/>
      <c r="C28" s="250"/>
      <c r="D28" s="250"/>
      <c r="E28" s="250"/>
      <c r="F28" s="238"/>
      <c r="G28" s="73"/>
      <c r="H28" s="74"/>
      <c r="I28" s="93"/>
    </row>
    <row r="29" spans="1:9" ht="16" customHeight="1" x14ac:dyDescent="0.15">
      <c r="A29" s="224"/>
      <c r="B29" s="225"/>
      <c r="C29" s="225"/>
      <c r="D29" s="225"/>
      <c r="E29" s="225"/>
      <c r="F29" s="247"/>
      <c r="G29" s="96"/>
      <c r="H29" s="101"/>
      <c r="I29" s="93"/>
    </row>
    <row r="30" spans="1:9" ht="16" customHeight="1" x14ac:dyDescent="0.15">
      <c r="A30" s="224"/>
      <c r="B30" s="225"/>
      <c r="C30" s="225"/>
      <c r="D30" s="225"/>
      <c r="E30" s="225"/>
      <c r="F30" s="247"/>
      <c r="G30" s="96"/>
      <c r="H30" s="108"/>
      <c r="I30" s="93"/>
    </row>
    <row r="31" spans="1:9" ht="16" customHeight="1" x14ac:dyDescent="0.15">
      <c r="A31" s="293" t="s">
        <v>110</v>
      </c>
      <c r="B31" s="294"/>
      <c r="C31" s="294"/>
      <c r="D31" s="294"/>
      <c r="E31" s="294"/>
      <c r="F31" s="294"/>
      <c r="G31" s="294"/>
      <c r="H31" s="120">
        <f>SUM(H28:H30)</f>
        <v>0</v>
      </c>
      <c r="I31" s="111"/>
    </row>
    <row r="32" spans="1:9" ht="16" customHeight="1" x14ac:dyDescent="0.15">
      <c r="A32" s="203" t="s">
        <v>8</v>
      </c>
      <c r="B32" s="295"/>
      <c r="C32" s="296"/>
      <c r="D32" s="296"/>
      <c r="E32" s="296"/>
      <c r="F32" s="296"/>
      <c r="G32" s="296"/>
      <c r="H32" s="297"/>
      <c r="I32" s="298"/>
    </row>
    <row r="33" spans="1:9" ht="16" customHeight="1" x14ac:dyDescent="0.15">
      <c r="A33" s="204"/>
      <c r="B33" s="299"/>
      <c r="C33" s="300"/>
      <c r="D33" s="300"/>
      <c r="E33" s="300"/>
      <c r="F33" s="300"/>
      <c r="G33" s="300"/>
      <c r="H33" s="301"/>
      <c r="I33" s="302"/>
    </row>
    <row r="34" spans="1:9" ht="16" customHeight="1" x14ac:dyDescent="0.15">
      <c r="A34" s="213" t="s">
        <v>56</v>
      </c>
      <c r="B34" s="214"/>
      <c r="C34" s="214"/>
      <c r="D34" s="214"/>
      <c r="E34" s="187" t="s">
        <v>120</v>
      </c>
      <c r="F34" s="187" t="s">
        <v>11</v>
      </c>
      <c r="G34" s="187" t="s">
        <v>121</v>
      </c>
      <c r="H34" s="187" t="s">
        <v>116</v>
      </c>
      <c r="I34" s="191" t="s">
        <v>15</v>
      </c>
    </row>
    <row r="35" spans="1:9" ht="16" customHeight="1" x14ac:dyDescent="0.15">
      <c r="A35" s="215"/>
      <c r="B35" s="216"/>
      <c r="C35" s="216"/>
      <c r="D35" s="216"/>
      <c r="E35" s="188"/>
      <c r="F35" s="188"/>
      <c r="G35" s="188"/>
      <c r="H35" s="188"/>
      <c r="I35" s="192"/>
    </row>
    <row r="36" spans="1:9" ht="16" customHeight="1" x14ac:dyDescent="0.15">
      <c r="A36" s="237"/>
      <c r="B36" s="250"/>
      <c r="C36" s="250"/>
      <c r="D36" s="250"/>
      <c r="E36" s="73"/>
      <c r="F36" s="76"/>
      <c r="G36" s="100"/>
      <c r="H36" s="167">
        <f>F36+G36</f>
        <v>0</v>
      </c>
      <c r="I36" s="93"/>
    </row>
    <row r="37" spans="1:9" ht="16" customHeight="1" x14ac:dyDescent="0.15">
      <c r="A37" s="237"/>
      <c r="B37" s="250"/>
      <c r="C37" s="250"/>
      <c r="D37" s="250"/>
      <c r="E37" s="73"/>
      <c r="F37" s="76"/>
      <c r="G37" s="100"/>
      <c r="H37" s="167">
        <f>SUM($F$37:$G$37)</f>
        <v>0</v>
      </c>
      <c r="I37" s="93"/>
    </row>
    <row r="38" spans="1:9" ht="16" customHeight="1" x14ac:dyDescent="0.15">
      <c r="A38" s="224"/>
      <c r="B38" s="225"/>
      <c r="C38" s="225"/>
      <c r="D38" s="247"/>
      <c r="E38" s="96"/>
      <c r="F38" s="108"/>
      <c r="G38" s="100"/>
      <c r="H38" s="167">
        <f>SUM(F38:G38)</f>
        <v>0</v>
      </c>
      <c r="I38" s="93"/>
    </row>
    <row r="39" spans="1:9" ht="16" customHeight="1" x14ac:dyDescent="0.15">
      <c r="A39" s="248"/>
      <c r="B39" s="249"/>
      <c r="C39" s="249"/>
      <c r="D39" s="249"/>
      <c r="E39" s="119"/>
      <c r="F39" s="101"/>
      <c r="G39" s="100"/>
      <c r="H39" s="167">
        <f>SUM(F39:G39)</f>
        <v>0</v>
      </c>
      <c r="I39" s="93"/>
    </row>
    <row r="40" spans="1:9" ht="16" customHeight="1" x14ac:dyDescent="0.15">
      <c r="A40" s="293" t="s">
        <v>110</v>
      </c>
      <c r="B40" s="202"/>
      <c r="C40" s="202"/>
      <c r="D40" s="202"/>
      <c r="E40" s="202"/>
      <c r="F40" s="202"/>
      <c r="G40" s="202"/>
      <c r="H40" s="116">
        <f>SUM(H36:H39)</f>
        <v>0</v>
      </c>
      <c r="I40" s="121"/>
    </row>
    <row r="41" spans="1:9" ht="16" customHeight="1" x14ac:dyDescent="0.15">
      <c r="A41" s="203" t="s">
        <v>8</v>
      </c>
      <c r="B41" s="303"/>
      <c r="C41" s="358"/>
      <c r="D41" s="358"/>
      <c r="E41" s="358"/>
      <c r="F41" s="358"/>
      <c r="G41" s="358"/>
      <c r="H41" s="358"/>
      <c r="I41" s="359"/>
    </row>
    <row r="42" spans="1:9" ht="16" customHeight="1" x14ac:dyDescent="0.15">
      <c r="A42" s="204"/>
      <c r="B42" s="360"/>
      <c r="C42" s="361"/>
      <c r="D42" s="361"/>
      <c r="E42" s="361"/>
      <c r="F42" s="361"/>
      <c r="G42" s="361"/>
      <c r="H42" s="361"/>
      <c r="I42" s="362"/>
    </row>
    <row r="43" spans="1:9" ht="16" customHeight="1" x14ac:dyDescent="0.15">
      <c r="A43" s="213" t="s">
        <v>55</v>
      </c>
      <c r="B43" s="214"/>
      <c r="C43" s="214"/>
      <c r="D43" s="214"/>
      <c r="E43" s="187" t="s">
        <v>120</v>
      </c>
      <c r="F43" s="189" t="s">
        <v>122</v>
      </c>
      <c r="G43" s="187" t="s">
        <v>118</v>
      </c>
      <c r="H43" s="187" t="s">
        <v>116</v>
      </c>
      <c r="I43" s="191" t="s">
        <v>15</v>
      </c>
    </row>
    <row r="44" spans="1:9" ht="16" customHeight="1" x14ac:dyDescent="0.15">
      <c r="A44" s="215"/>
      <c r="B44" s="216"/>
      <c r="C44" s="216"/>
      <c r="D44" s="216"/>
      <c r="E44" s="188"/>
      <c r="F44" s="190"/>
      <c r="G44" s="188"/>
      <c r="H44" s="188"/>
      <c r="I44" s="192"/>
    </row>
    <row r="45" spans="1:9" ht="16" customHeight="1" x14ac:dyDescent="0.15">
      <c r="A45" s="237"/>
      <c r="B45" s="250"/>
      <c r="C45" s="250"/>
      <c r="D45" s="250"/>
      <c r="E45" s="73"/>
      <c r="F45" s="77"/>
      <c r="G45" s="76"/>
      <c r="H45" s="72">
        <f>(F45-1)*G45</f>
        <v>0</v>
      </c>
      <c r="I45" s="81"/>
    </row>
    <row r="46" spans="1:9" ht="16" customHeight="1" x14ac:dyDescent="0.15">
      <c r="A46" s="237"/>
      <c r="B46" s="250"/>
      <c r="C46" s="250"/>
      <c r="D46" s="250"/>
      <c r="E46" s="73"/>
      <c r="F46" s="77"/>
      <c r="G46" s="76"/>
      <c r="H46" s="72">
        <f t="shared" ref="H46:H60" si="0">(F46-1)*G46</f>
        <v>0</v>
      </c>
      <c r="I46" s="81"/>
    </row>
    <row r="47" spans="1:9" ht="16" customHeight="1" x14ac:dyDescent="0.15">
      <c r="A47" s="224"/>
      <c r="B47" s="225"/>
      <c r="C47" s="225"/>
      <c r="D47" s="247"/>
      <c r="E47" s="91"/>
      <c r="F47" s="106"/>
      <c r="G47" s="106"/>
      <c r="H47" s="72">
        <f t="shared" si="0"/>
        <v>0</v>
      </c>
      <c r="I47" s="109"/>
    </row>
    <row r="48" spans="1:9" ht="16" customHeight="1" x14ac:dyDescent="0.15">
      <c r="A48" s="248"/>
      <c r="B48" s="249"/>
      <c r="C48" s="249"/>
      <c r="D48" s="249"/>
      <c r="E48" s="91"/>
      <c r="F48" s="107"/>
      <c r="G48" s="107"/>
      <c r="H48" s="72">
        <f t="shared" si="0"/>
        <v>0</v>
      </c>
      <c r="I48" s="109"/>
    </row>
    <row r="49" spans="1:9" ht="16" customHeight="1" x14ac:dyDescent="0.15">
      <c r="A49" s="237"/>
      <c r="B49" s="250"/>
      <c r="C49" s="250"/>
      <c r="D49" s="250"/>
      <c r="E49" s="91"/>
      <c r="F49" s="107"/>
      <c r="G49" s="107"/>
      <c r="H49" s="72">
        <f t="shared" si="0"/>
        <v>0</v>
      </c>
      <c r="I49" s="109"/>
    </row>
    <row r="50" spans="1:9" ht="16" customHeight="1" x14ac:dyDescent="0.15">
      <c r="A50" s="237"/>
      <c r="B50" s="250"/>
      <c r="C50" s="250"/>
      <c r="D50" s="250"/>
      <c r="E50" s="91"/>
      <c r="F50" s="107"/>
      <c r="G50" s="107"/>
      <c r="H50" s="72">
        <f t="shared" si="0"/>
        <v>0</v>
      </c>
      <c r="I50" s="109"/>
    </row>
    <row r="51" spans="1:9" ht="16" customHeight="1" x14ac:dyDescent="0.15">
      <c r="A51" s="224"/>
      <c r="B51" s="225"/>
      <c r="C51" s="225"/>
      <c r="D51" s="247"/>
      <c r="E51" s="91"/>
      <c r="F51" s="107"/>
      <c r="G51" s="107"/>
      <c r="H51" s="72">
        <f t="shared" si="0"/>
        <v>0</v>
      </c>
      <c r="I51" s="109"/>
    </row>
    <row r="52" spans="1:9" ht="16" customHeight="1" x14ac:dyDescent="0.15">
      <c r="A52" s="248"/>
      <c r="B52" s="249"/>
      <c r="C52" s="249"/>
      <c r="D52" s="249"/>
      <c r="E52" s="91"/>
      <c r="F52" s="107"/>
      <c r="G52" s="107"/>
      <c r="H52" s="72">
        <f t="shared" si="0"/>
        <v>0</v>
      </c>
      <c r="I52" s="109"/>
    </row>
    <row r="53" spans="1:9" ht="16" customHeight="1" x14ac:dyDescent="0.15">
      <c r="A53" s="237"/>
      <c r="B53" s="250"/>
      <c r="C53" s="250"/>
      <c r="D53" s="250"/>
      <c r="E53" s="91"/>
      <c r="F53" s="107"/>
      <c r="G53" s="107"/>
      <c r="H53" s="72">
        <f t="shared" si="0"/>
        <v>0</v>
      </c>
      <c r="I53" s="109"/>
    </row>
    <row r="54" spans="1:9" ht="16" customHeight="1" x14ac:dyDescent="0.15">
      <c r="A54" s="237"/>
      <c r="B54" s="250"/>
      <c r="C54" s="250"/>
      <c r="D54" s="250"/>
      <c r="E54" s="91"/>
      <c r="F54" s="107"/>
      <c r="G54" s="107"/>
      <c r="H54" s="72">
        <f t="shared" si="0"/>
        <v>0</v>
      </c>
      <c r="I54" s="109"/>
    </row>
    <row r="55" spans="1:9" ht="16" customHeight="1" x14ac:dyDescent="0.15">
      <c r="A55" s="224"/>
      <c r="B55" s="225"/>
      <c r="C55" s="225"/>
      <c r="D55" s="247"/>
      <c r="E55" s="91"/>
      <c r="F55" s="107"/>
      <c r="G55" s="107"/>
      <c r="H55" s="72">
        <f t="shared" si="0"/>
        <v>0</v>
      </c>
      <c r="I55" s="109"/>
    </row>
    <row r="56" spans="1:9" ht="16" customHeight="1" x14ac:dyDescent="0.15">
      <c r="A56" s="248"/>
      <c r="B56" s="249"/>
      <c r="C56" s="249"/>
      <c r="D56" s="249"/>
      <c r="E56" s="91"/>
      <c r="F56" s="107"/>
      <c r="G56" s="107"/>
      <c r="H56" s="72">
        <f t="shared" si="0"/>
        <v>0</v>
      </c>
      <c r="I56" s="109"/>
    </row>
    <row r="57" spans="1:9" ht="16" customHeight="1" x14ac:dyDescent="0.15">
      <c r="A57" s="237"/>
      <c r="B57" s="250"/>
      <c r="C57" s="250"/>
      <c r="D57" s="250"/>
      <c r="E57" s="91"/>
      <c r="F57" s="107"/>
      <c r="G57" s="107"/>
      <c r="H57" s="72">
        <f t="shared" si="0"/>
        <v>0</v>
      </c>
      <c r="I57" s="109"/>
    </row>
    <row r="58" spans="1:9" ht="16" customHeight="1" x14ac:dyDescent="0.15">
      <c r="A58" s="237"/>
      <c r="B58" s="250"/>
      <c r="C58" s="250"/>
      <c r="D58" s="250"/>
      <c r="E58" s="91"/>
      <c r="F58" s="110"/>
      <c r="G58" s="110"/>
      <c r="H58" s="72">
        <f t="shared" si="0"/>
        <v>0</v>
      </c>
      <c r="I58" s="109"/>
    </row>
    <row r="59" spans="1:9" ht="16" customHeight="1" x14ac:dyDescent="0.15">
      <c r="A59" s="224"/>
      <c r="B59" s="225"/>
      <c r="C59" s="225"/>
      <c r="D59" s="247"/>
      <c r="E59" s="91"/>
      <c r="F59" s="110"/>
      <c r="G59" s="110"/>
      <c r="H59" s="72">
        <f t="shared" si="0"/>
        <v>0</v>
      </c>
      <c r="I59" s="109"/>
    </row>
    <row r="60" spans="1:9" ht="16" customHeight="1" x14ac:dyDescent="0.15">
      <c r="A60" s="248"/>
      <c r="B60" s="249"/>
      <c r="C60" s="249"/>
      <c r="D60" s="249"/>
      <c r="E60" s="89"/>
      <c r="F60" s="89"/>
      <c r="G60" s="127"/>
      <c r="H60" s="72">
        <f t="shared" si="0"/>
        <v>0</v>
      </c>
      <c r="I60" s="109"/>
    </row>
    <row r="61" spans="1:9" ht="16" customHeight="1" x14ac:dyDescent="0.15">
      <c r="A61" s="114"/>
      <c r="B61" s="118"/>
      <c r="C61" s="118"/>
      <c r="D61" s="118"/>
      <c r="E61" s="118"/>
      <c r="F61" s="128" t="s">
        <v>110</v>
      </c>
      <c r="G61" s="116">
        <f>SUM(G45:G60)</f>
        <v>0</v>
      </c>
      <c r="H61" s="116">
        <f>SUM(H45:H60)</f>
        <v>0</v>
      </c>
      <c r="I61" s="78"/>
    </row>
    <row r="62" spans="1:9" ht="16" customHeight="1" x14ac:dyDescent="0.15">
      <c r="A62" s="203" t="s">
        <v>8</v>
      </c>
      <c r="B62" s="324"/>
      <c r="C62" s="325"/>
      <c r="D62" s="325"/>
      <c r="E62" s="325"/>
      <c r="F62" s="325"/>
      <c r="G62" s="325"/>
      <c r="H62" s="325"/>
      <c r="I62" s="326"/>
    </row>
    <row r="63" spans="1:9" ht="16" customHeight="1" x14ac:dyDescent="0.15">
      <c r="A63" s="204"/>
      <c r="B63" s="327"/>
      <c r="C63" s="328"/>
      <c r="D63" s="328"/>
      <c r="E63" s="328"/>
      <c r="F63" s="328"/>
      <c r="G63" s="328"/>
      <c r="H63" s="328"/>
      <c r="I63" s="329"/>
    </row>
    <row r="64" spans="1:9" ht="16" customHeight="1" x14ac:dyDescent="0.15">
      <c r="A64" s="251" t="s">
        <v>131</v>
      </c>
      <c r="B64" s="187" t="s">
        <v>120</v>
      </c>
      <c r="C64" s="189" t="s">
        <v>122</v>
      </c>
      <c r="D64" s="187" t="s">
        <v>118</v>
      </c>
      <c r="E64" s="187" t="s">
        <v>121</v>
      </c>
      <c r="F64" s="187" t="s">
        <v>116</v>
      </c>
      <c r="G64" s="187" t="s">
        <v>16</v>
      </c>
      <c r="H64" s="189" t="s">
        <v>109</v>
      </c>
      <c r="I64" s="191" t="s">
        <v>15</v>
      </c>
    </row>
    <row r="65" spans="1:9" ht="16" customHeight="1" x14ac:dyDescent="0.15">
      <c r="A65" s="252"/>
      <c r="B65" s="188"/>
      <c r="C65" s="190"/>
      <c r="D65" s="188"/>
      <c r="E65" s="188"/>
      <c r="F65" s="188"/>
      <c r="G65" s="188"/>
      <c r="H65" s="190"/>
      <c r="I65" s="192"/>
    </row>
    <row r="66" spans="1:9" ht="16" customHeight="1" x14ac:dyDescent="0.15">
      <c r="A66" s="82"/>
      <c r="B66" s="75"/>
      <c r="C66" s="77"/>
      <c r="D66" s="76"/>
      <c r="E66" s="76"/>
      <c r="F66" s="72">
        <f t="shared" ref="F66:F71" si="1">(C66*D66)+E66</f>
        <v>0</v>
      </c>
      <c r="G66" s="83"/>
      <c r="H66" s="80">
        <f>F66-G66</f>
        <v>0</v>
      </c>
      <c r="I66" s="126"/>
    </row>
    <row r="67" spans="1:9" ht="16" customHeight="1" x14ac:dyDescent="0.15">
      <c r="A67" s="82"/>
      <c r="B67" s="75"/>
      <c r="C67" s="77"/>
      <c r="D67" s="76"/>
      <c r="E67" s="76"/>
      <c r="F67" s="72">
        <f t="shared" si="1"/>
        <v>0</v>
      </c>
      <c r="G67" s="83"/>
      <c r="H67" s="168">
        <f>F67-G67</f>
        <v>0</v>
      </c>
      <c r="I67" s="81"/>
    </row>
    <row r="68" spans="1:9" ht="16" customHeight="1" x14ac:dyDescent="0.15">
      <c r="A68" s="82"/>
      <c r="B68" s="75"/>
      <c r="C68" s="77"/>
      <c r="D68" s="76"/>
      <c r="E68" s="76"/>
      <c r="F68" s="72">
        <f t="shared" si="1"/>
        <v>0</v>
      </c>
      <c r="G68" s="83"/>
      <c r="H68" s="168">
        <f>F68-G68</f>
        <v>0</v>
      </c>
      <c r="I68" s="81"/>
    </row>
    <row r="69" spans="1:9" ht="16" customHeight="1" x14ac:dyDescent="0.15">
      <c r="A69" s="114"/>
      <c r="B69" s="119"/>
      <c r="C69" s="91"/>
      <c r="D69" s="100"/>
      <c r="E69" s="100"/>
      <c r="F69" s="167">
        <f t="shared" si="1"/>
        <v>0</v>
      </c>
      <c r="G69" s="105"/>
      <c r="H69" s="169">
        <f t="shared" ref="H69:H72" si="2">F69-G69</f>
        <v>0</v>
      </c>
      <c r="I69" s="93"/>
    </row>
    <row r="70" spans="1:9" ht="16" customHeight="1" x14ac:dyDescent="0.15">
      <c r="A70" s="114"/>
      <c r="B70" s="119"/>
      <c r="C70" s="91"/>
      <c r="D70" s="100"/>
      <c r="E70" s="100"/>
      <c r="F70" s="167">
        <f t="shared" si="1"/>
        <v>0</v>
      </c>
      <c r="G70" s="105"/>
      <c r="H70" s="169">
        <f t="shared" si="2"/>
        <v>0</v>
      </c>
      <c r="I70" s="93"/>
    </row>
    <row r="71" spans="1:9" ht="16" customHeight="1" x14ac:dyDescent="0.15">
      <c r="A71" s="67"/>
      <c r="B71" s="122"/>
      <c r="C71" s="91"/>
      <c r="D71" s="100"/>
      <c r="E71" s="102"/>
      <c r="F71" s="167">
        <f t="shared" si="1"/>
        <v>0</v>
      </c>
      <c r="G71" s="101"/>
      <c r="H71" s="170">
        <f t="shared" si="2"/>
        <v>0</v>
      </c>
      <c r="I71" s="93"/>
    </row>
    <row r="72" spans="1:9" ht="16" customHeight="1" x14ac:dyDescent="0.15">
      <c r="A72" s="201" t="s">
        <v>110</v>
      </c>
      <c r="B72" s="321"/>
      <c r="C72" s="321"/>
      <c r="D72" s="120">
        <f t="shared" ref="D72:E72" si="3">SUM(D66:D71)</f>
        <v>0</v>
      </c>
      <c r="E72" s="120">
        <f t="shared" si="3"/>
        <v>0</v>
      </c>
      <c r="F72" s="120">
        <f>SUM(F66:F71)</f>
        <v>0</v>
      </c>
      <c r="G72" s="131">
        <f>SUM(G66:G71)</f>
        <v>0</v>
      </c>
      <c r="H72" s="131">
        <f t="shared" si="2"/>
        <v>0</v>
      </c>
      <c r="I72" s="132"/>
    </row>
    <row r="73" spans="1:9" ht="16" customHeight="1" x14ac:dyDescent="0.15">
      <c r="A73" s="243" t="s">
        <v>8</v>
      </c>
      <c r="B73" s="363"/>
      <c r="C73" s="364"/>
      <c r="D73" s="364"/>
      <c r="E73" s="364"/>
      <c r="F73" s="364"/>
      <c r="G73" s="364"/>
      <c r="H73" s="364"/>
      <c r="I73" s="365"/>
    </row>
    <row r="74" spans="1:9" ht="16" customHeight="1" x14ac:dyDescent="0.15">
      <c r="A74" s="244"/>
      <c r="B74" s="366"/>
      <c r="C74" s="367"/>
      <c r="D74" s="367"/>
      <c r="E74" s="367"/>
      <c r="F74" s="367"/>
      <c r="G74" s="367"/>
      <c r="H74" s="367"/>
      <c r="I74" s="368"/>
    </row>
    <row r="75" spans="1:9" ht="16" customHeight="1" x14ac:dyDescent="0.15">
      <c r="A75" s="251" t="s">
        <v>132</v>
      </c>
      <c r="B75" s="187" t="s">
        <v>120</v>
      </c>
      <c r="C75" s="189" t="s">
        <v>122</v>
      </c>
      <c r="D75" s="187" t="s">
        <v>118</v>
      </c>
      <c r="E75" s="187" t="s">
        <v>121</v>
      </c>
      <c r="F75" s="187" t="s">
        <v>116</v>
      </c>
      <c r="G75" s="187" t="s">
        <v>16</v>
      </c>
      <c r="H75" s="189" t="s">
        <v>109</v>
      </c>
      <c r="I75" s="191" t="s">
        <v>15</v>
      </c>
    </row>
    <row r="76" spans="1:9" ht="16" customHeight="1" x14ac:dyDescent="0.15">
      <c r="A76" s="252"/>
      <c r="B76" s="188"/>
      <c r="C76" s="190"/>
      <c r="D76" s="188"/>
      <c r="E76" s="188"/>
      <c r="F76" s="188"/>
      <c r="G76" s="188"/>
      <c r="H76" s="190"/>
      <c r="I76" s="192"/>
    </row>
    <row r="77" spans="1:9" ht="16" customHeight="1" x14ac:dyDescent="0.15">
      <c r="A77" s="82"/>
      <c r="B77" s="75"/>
      <c r="C77" s="77"/>
      <c r="D77" s="76"/>
      <c r="E77" s="76"/>
      <c r="F77" s="72">
        <f t="shared" ref="F77:F82" si="4">(C77*D77)+E77</f>
        <v>0</v>
      </c>
      <c r="G77" s="83"/>
      <c r="H77" s="80">
        <f>F77-G77</f>
        <v>0</v>
      </c>
      <c r="I77" s="126"/>
    </row>
    <row r="78" spans="1:9" ht="16" customHeight="1" x14ac:dyDescent="0.15">
      <c r="A78" s="82"/>
      <c r="B78" s="75"/>
      <c r="C78" s="77"/>
      <c r="D78" s="76"/>
      <c r="E78" s="76"/>
      <c r="F78" s="72">
        <f t="shared" si="4"/>
        <v>0</v>
      </c>
      <c r="G78" s="83"/>
      <c r="H78" s="168">
        <f>F78-G78</f>
        <v>0</v>
      </c>
      <c r="I78" s="81"/>
    </row>
    <row r="79" spans="1:9" ht="16" customHeight="1" x14ac:dyDescent="0.15">
      <c r="A79" s="82"/>
      <c r="B79" s="75"/>
      <c r="C79" s="77"/>
      <c r="D79" s="76"/>
      <c r="E79" s="76"/>
      <c r="F79" s="72">
        <f t="shared" si="4"/>
        <v>0</v>
      </c>
      <c r="G79" s="83"/>
      <c r="H79" s="168">
        <f>F79-G79</f>
        <v>0</v>
      </c>
      <c r="I79" s="81"/>
    </row>
    <row r="80" spans="1:9" ht="16" customHeight="1" x14ac:dyDescent="0.15">
      <c r="A80" s="114"/>
      <c r="B80" s="119"/>
      <c r="C80" s="91"/>
      <c r="D80" s="100"/>
      <c r="E80" s="100"/>
      <c r="F80" s="167">
        <f t="shared" si="4"/>
        <v>0</v>
      </c>
      <c r="G80" s="105"/>
      <c r="H80" s="169">
        <f t="shared" ref="H80:H83" si="5">F80-G80</f>
        <v>0</v>
      </c>
      <c r="I80" s="93"/>
    </row>
    <row r="81" spans="1:9" ht="16" customHeight="1" x14ac:dyDescent="0.15">
      <c r="A81" s="114"/>
      <c r="B81" s="119"/>
      <c r="C81" s="91"/>
      <c r="D81" s="100"/>
      <c r="E81" s="100"/>
      <c r="F81" s="167">
        <f t="shared" si="4"/>
        <v>0</v>
      </c>
      <c r="G81" s="105"/>
      <c r="H81" s="169">
        <f t="shared" si="5"/>
        <v>0</v>
      </c>
      <c r="I81" s="93"/>
    </row>
    <row r="82" spans="1:9" ht="16" customHeight="1" x14ac:dyDescent="0.15">
      <c r="A82" s="67"/>
      <c r="B82" s="122"/>
      <c r="C82" s="91"/>
      <c r="D82" s="100"/>
      <c r="E82" s="102"/>
      <c r="F82" s="167">
        <f t="shared" si="4"/>
        <v>0</v>
      </c>
      <c r="G82" s="101"/>
      <c r="H82" s="170">
        <f t="shared" si="5"/>
        <v>0</v>
      </c>
      <c r="I82" s="93"/>
    </row>
    <row r="83" spans="1:9" ht="16" customHeight="1" x14ac:dyDescent="0.15">
      <c r="A83" s="201" t="s">
        <v>110</v>
      </c>
      <c r="B83" s="321"/>
      <c r="C83" s="321"/>
      <c r="D83" s="120">
        <f t="shared" ref="D83:E83" si="6">SUM(D77:D82)</f>
        <v>0</v>
      </c>
      <c r="E83" s="120">
        <f t="shared" si="6"/>
        <v>0</v>
      </c>
      <c r="F83" s="120">
        <f>SUM(F77:F82)</f>
        <v>0</v>
      </c>
      <c r="G83" s="131">
        <f>SUM(G77:G82)</f>
        <v>0</v>
      </c>
      <c r="H83" s="131">
        <f t="shared" si="5"/>
        <v>0</v>
      </c>
      <c r="I83" s="132"/>
    </row>
    <row r="84" spans="1:9" ht="16" customHeight="1" x14ac:dyDescent="0.15">
      <c r="A84" s="243" t="s">
        <v>8</v>
      </c>
      <c r="B84" s="363"/>
      <c r="C84" s="364"/>
      <c r="D84" s="364"/>
      <c r="E84" s="364"/>
      <c r="F84" s="364"/>
      <c r="G84" s="364"/>
      <c r="H84" s="364"/>
      <c r="I84" s="365"/>
    </row>
    <row r="85" spans="1:9" ht="16" customHeight="1" x14ac:dyDescent="0.15">
      <c r="A85" s="244"/>
      <c r="B85" s="366"/>
      <c r="C85" s="367"/>
      <c r="D85" s="367"/>
      <c r="E85" s="367"/>
      <c r="F85" s="367"/>
      <c r="G85" s="367"/>
      <c r="H85" s="367"/>
      <c r="I85" s="368"/>
    </row>
    <row r="86" spans="1:9" ht="16" customHeight="1" x14ac:dyDescent="0.15">
      <c r="A86" s="213" t="s">
        <v>133</v>
      </c>
      <c r="B86" s="220"/>
      <c r="C86" s="187" t="s">
        <v>120</v>
      </c>
      <c r="D86" s="189" t="s">
        <v>122</v>
      </c>
      <c r="E86" s="187" t="s">
        <v>118</v>
      </c>
      <c r="F86" s="187" t="s">
        <v>116</v>
      </c>
      <c r="G86" s="187" t="s">
        <v>16</v>
      </c>
      <c r="H86" s="189" t="s">
        <v>109</v>
      </c>
      <c r="I86" s="191" t="s">
        <v>15</v>
      </c>
    </row>
    <row r="87" spans="1:9" ht="16" customHeight="1" x14ac:dyDescent="0.15">
      <c r="A87" s="221"/>
      <c r="B87" s="223"/>
      <c r="C87" s="188"/>
      <c r="D87" s="190"/>
      <c r="E87" s="188"/>
      <c r="F87" s="188"/>
      <c r="G87" s="188"/>
      <c r="H87" s="190"/>
      <c r="I87" s="192"/>
    </row>
    <row r="88" spans="1:9" ht="16" customHeight="1" x14ac:dyDescent="0.15">
      <c r="A88" s="237"/>
      <c r="B88" s="238"/>
      <c r="C88" s="75"/>
      <c r="D88" s="86"/>
      <c r="E88" s="87"/>
      <c r="F88" s="167">
        <f>D88*E88</f>
        <v>0</v>
      </c>
      <c r="G88" s="76"/>
      <c r="H88" s="172">
        <f t="shared" ref="H88:H93" si="7">F88-G88</f>
        <v>0</v>
      </c>
      <c r="I88" s="81"/>
    </row>
    <row r="89" spans="1:9" ht="16" customHeight="1" x14ac:dyDescent="0.15">
      <c r="A89" s="239"/>
      <c r="B89" s="240"/>
      <c r="C89" s="75"/>
      <c r="D89" s="86"/>
      <c r="E89" s="87"/>
      <c r="F89" s="167">
        <f>D89*E89</f>
        <v>0</v>
      </c>
      <c r="G89" s="76"/>
      <c r="H89" s="172">
        <f t="shared" si="7"/>
        <v>0</v>
      </c>
      <c r="I89" s="81"/>
    </row>
    <row r="90" spans="1:9" ht="16" customHeight="1" x14ac:dyDescent="0.15">
      <c r="A90" s="241"/>
      <c r="B90" s="242"/>
      <c r="C90" s="96"/>
      <c r="D90" s="95"/>
      <c r="E90" s="103"/>
      <c r="F90" s="167">
        <f>D90*E90</f>
        <v>0</v>
      </c>
      <c r="G90" s="100"/>
      <c r="H90" s="172">
        <f t="shared" si="7"/>
        <v>0</v>
      </c>
      <c r="I90" s="93"/>
    </row>
    <row r="91" spans="1:9" ht="16" customHeight="1" x14ac:dyDescent="0.15">
      <c r="A91" s="241"/>
      <c r="B91" s="242"/>
      <c r="C91" s="96"/>
      <c r="D91" s="95"/>
      <c r="E91" s="103"/>
      <c r="F91" s="167">
        <f>D91*E91</f>
        <v>0</v>
      </c>
      <c r="G91" s="100"/>
      <c r="H91" s="172">
        <f t="shared" si="7"/>
        <v>0</v>
      </c>
      <c r="I91" s="93"/>
    </row>
    <row r="92" spans="1:9" ht="16" customHeight="1" x14ac:dyDescent="0.15">
      <c r="A92" s="241"/>
      <c r="B92" s="242"/>
      <c r="C92" s="96"/>
      <c r="D92" s="97"/>
      <c r="E92" s="104"/>
      <c r="F92" s="171">
        <f>D92*E92</f>
        <v>0</v>
      </c>
      <c r="G92" s="102"/>
      <c r="H92" s="172">
        <f t="shared" si="7"/>
        <v>0</v>
      </c>
      <c r="I92" s="93"/>
    </row>
    <row r="93" spans="1:9" ht="16" customHeight="1" x14ac:dyDescent="0.15">
      <c r="A93" s="201" t="s">
        <v>110</v>
      </c>
      <c r="B93" s="202"/>
      <c r="C93" s="202"/>
      <c r="D93" s="202"/>
      <c r="E93" s="116">
        <f>SUM(E88:E92)</f>
        <v>0</v>
      </c>
      <c r="F93" s="117">
        <f>SUM(F88:F92)</f>
        <v>0</v>
      </c>
      <c r="G93" s="131">
        <f>SUM(G88:G92)</f>
        <v>0</v>
      </c>
      <c r="H93" s="131">
        <f t="shared" si="7"/>
        <v>0</v>
      </c>
      <c r="I93" s="16"/>
    </row>
    <row r="94" spans="1:9" ht="16" customHeight="1" x14ac:dyDescent="0.15">
      <c r="A94" s="243" t="s">
        <v>8</v>
      </c>
      <c r="B94" s="194"/>
      <c r="C94" s="194"/>
      <c r="D94" s="194"/>
      <c r="E94" s="194"/>
      <c r="F94" s="194"/>
      <c r="G94" s="194"/>
      <c r="H94" s="194"/>
      <c r="I94" s="195"/>
    </row>
    <row r="95" spans="1:9" ht="16" customHeight="1" x14ac:dyDescent="0.15">
      <c r="A95" s="244"/>
      <c r="B95" s="197"/>
      <c r="C95" s="197"/>
      <c r="D95" s="197"/>
      <c r="E95" s="197"/>
      <c r="F95" s="197"/>
      <c r="G95" s="197"/>
      <c r="H95" s="197"/>
      <c r="I95" s="198"/>
    </row>
    <row r="96" spans="1:9" ht="16" customHeight="1" x14ac:dyDescent="0.15">
      <c r="A96" s="199" t="s">
        <v>142</v>
      </c>
      <c r="B96" s="187" t="s">
        <v>120</v>
      </c>
      <c r="C96" s="189" t="s">
        <v>122</v>
      </c>
      <c r="D96" s="187" t="s">
        <v>118</v>
      </c>
      <c r="E96" s="187" t="s">
        <v>121</v>
      </c>
      <c r="F96" s="187" t="s">
        <v>116</v>
      </c>
      <c r="G96" s="187" t="s">
        <v>16</v>
      </c>
      <c r="H96" s="189" t="s">
        <v>109</v>
      </c>
      <c r="I96" s="191" t="s">
        <v>15</v>
      </c>
    </row>
    <row r="97" spans="1:9" ht="16" customHeight="1" x14ac:dyDescent="0.15">
      <c r="A97" s="200"/>
      <c r="B97" s="188"/>
      <c r="C97" s="190"/>
      <c r="D97" s="188"/>
      <c r="E97" s="188"/>
      <c r="F97" s="188"/>
      <c r="G97" s="188"/>
      <c r="H97" s="190"/>
      <c r="I97" s="192"/>
    </row>
    <row r="98" spans="1:9" ht="16" customHeight="1" x14ac:dyDescent="0.15">
      <c r="A98" s="182"/>
      <c r="B98" s="75"/>
      <c r="C98" s="84"/>
      <c r="D98" s="76"/>
      <c r="E98" s="76"/>
      <c r="F98" s="167">
        <f>(C98*D98)+E98</f>
        <v>0</v>
      </c>
      <c r="G98" s="76"/>
      <c r="H98" s="172">
        <f t="shared" ref="H98:H103" si="8">F98-G98</f>
        <v>0</v>
      </c>
      <c r="I98" s="81"/>
    </row>
    <row r="99" spans="1:9" ht="16" customHeight="1" x14ac:dyDescent="0.15">
      <c r="A99" s="181"/>
      <c r="B99" s="75"/>
      <c r="C99" s="77"/>
      <c r="D99" s="76"/>
      <c r="E99" s="76"/>
      <c r="F99" s="167">
        <f>(C99*D99)+E99</f>
        <v>0</v>
      </c>
      <c r="G99" s="76"/>
      <c r="H99" s="172">
        <f t="shared" si="8"/>
        <v>0</v>
      </c>
      <c r="I99" s="81"/>
    </row>
    <row r="100" spans="1:9" ht="16" customHeight="1" x14ac:dyDescent="0.15">
      <c r="A100" s="99"/>
      <c r="B100" s="88"/>
      <c r="C100" s="98"/>
      <c r="D100" s="100"/>
      <c r="E100" s="100"/>
      <c r="F100" s="167">
        <f>(C100*D100)+E100</f>
        <v>0</v>
      </c>
      <c r="G100" s="100"/>
      <c r="H100" s="172">
        <f t="shared" si="8"/>
        <v>0</v>
      </c>
      <c r="I100" s="93"/>
    </row>
    <row r="101" spans="1:9" ht="16" customHeight="1" x14ac:dyDescent="0.15">
      <c r="A101" s="99"/>
      <c r="B101" s="88"/>
      <c r="C101" s="98"/>
      <c r="D101" s="100"/>
      <c r="E101" s="100"/>
      <c r="F101" s="167">
        <f>(C101*D101)+E101</f>
        <v>0</v>
      </c>
      <c r="G101" s="100"/>
      <c r="H101" s="172">
        <f t="shared" si="8"/>
        <v>0</v>
      </c>
      <c r="I101" s="93"/>
    </row>
    <row r="102" spans="1:9" ht="16" customHeight="1" x14ac:dyDescent="0.15">
      <c r="A102" s="99"/>
      <c r="B102" s="88"/>
      <c r="C102" s="98"/>
      <c r="D102" s="101"/>
      <c r="E102" s="101"/>
      <c r="F102" s="167">
        <f>(C102*D102)+E102</f>
        <v>0</v>
      </c>
      <c r="G102" s="102"/>
      <c r="H102" s="172">
        <f t="shared" si="8"/>
        <v>0</v>
      </c>
      <c r="I102" s="93"/>
    </row>
    <row r="103" spans="1:9" ht="16" customHeight="1" x14ac:dyDescent="0.15">
      <c r="A103" s="201" t="s">
        <v>110</v>
      </c>
      <c r="B103" s="202"/>
      <c r="C103" s="202"/>
      <c r="D103" s="117">
        <f>SUM(D98:D102)</f>
        <v>0</v>
      </c>
      <c r="E103" s="117">
        <f>SUM(E98:E102)</f>
        <v>0</v>
      </c>
      <c r="F103" s="117">
        <f>SUM(F98:F102)</f>
        <v>0</v>
      </c>
      <c r="G103" s="117">
        <f>SUM(G98:G102)</f>
        <v>0</v>
      </c>
      <c r="H103" s="117">
        <f t="shared" si="8"/>
        <v>0</v>
      </c>
      <c r="I103" s="16"/>
    </row>
    <row r="104" spans="1:9" ht="16" customHeight="1" x14ac:dyDescent="0.15">
      <c r="A104" s="203" t="s">
        <v>8</v>
      </c>
      <c r="B104" s="193"/>
      <c r="C104" s="194"/>
      <c r="D104" s="194"/>
      <c r="E104" s="194"/>
      <c r="F104" s="194"/>
      <c r="G104" s="194"/>
      <c r="H104" s="194"/>
      <c r="I104" s="195"/>
    </row>
    <row r="105" spans="1:9" ht="16" customHeight="1" x14ac:dyDescent="0.15">
      <c r="A105" s="204"/>
      <c r="B105" s="196"/>
      <c r="C105" s="197"/>
      <c r="D105" s="197"/>
      <c r="E105" s="197"/>
      <c r="F105" s="197"/>
      <c r="G105" s="197"/>
      <c r="H105" s="197"/>
      <c r="I105" s="198"/>
    </row>
    <row r="106" spans="1:9" ht="16" customHeight="1" x14ac:dyDescent="0.15">
      <c r="A106" s="199" t="s">
        <v>134</v>
      </c>
      <c r="B106" s="187" t="s">
        <v>120</v>
      </c>
      <c r="C106" s="189" t="s">
        <v>122</v>
      </c>
      <c r="D106" s="187" t="s">
        <v>118</v>
      </c>
      <c r="E106" s="187" t="s">
        <v>121</v>
      </c>
      <c r="F106" s="187" t="s">
        <v>116</v>
      </c>
      <c r="G106" s="187" t="s">
        <v>16</v>
      </c>
      <c r="H106" s="189" t="s">
        <v>109</v>
      </c>
      <c r="I106" s="191" t="s">
        <v>15</v>
      </c>
    </row>
    <row r="107" spans="1:9" ht="16" customHeight="1" x14ac:dyDescent="0.15">
      <c r="A107" s="200"/>
      <c r="B107" s="188"/>
      <c r="C107" s="190"/>
      <c r="D107" s="188"/>
      <c r="E107" s="188"/>
      <c r="F107" s="188"/>
      <c r="G107" s="188"/>
      <c r="H107" s="190"/>
      <c r="I107" s="192"/>
    </row>
    <row r="108" spans="1:9" ht="16" customHeight="1" x14ac:dyDescent="0.15">
      <c r="A108" s="182"/>
      <c r="B108" s="75"/>
      <c r="C108" s="77"/>
      <c r="D108" s="76"/>
      <c r="E108" s="76"/>
      <c r="F108" s="167">
        <f>(C108*D108) +E108</f>
        <v>0</v>
      </c>
      <c r="G108" s="85"/>
      <c r="H108" s="172">
        <f>F108-G108</f>
        <v>0</v>
      </c>
      <c r="I108" s="81"/>
    </row>
    <row r="109" spans="1:9" ht="16" customHeight="1" x14ac:dyDescent="0.15">
      <c r="A109" s="182"/>
      <c r="B109" s="75"/>
      <c r="C109" s="77"/>
      <c r="D109" s="76"/>
      <c r="E109" s="100"/>
      <c r="F109" s="167">
        <f>(C109*D109) +E109</f>
        <v>0</v>
      </c>
      <c r="G109" s="85"/>
      <c r="H109" s="172">
        <f>F109-G109</f>
        <v>0</v>
      </c>
      <c r="I109" s="81"/>
    </row>
    <row r="110" spans="1:9" ht="16" customHeight="1" x14ac:dyDescent="0.15">
      <c r="A110" s="94"/>
      <c r="B110" s="88"/>
      <c r="C110" s="89"/>
      <c r="D110" s="102"/>
      <c r="E110" s="102"/>
      <c r="F110" s="167">
        <f>(C110*D110) +E110</f>
        <v>0</v>
      </c>
      <c r="G110" s="101"/>
      <c r="H110" s="167">
        <f>F110-G110</f>
        <v>0</v>
      </c>
      <c r="I110" s="93"/>
    </row>
    <row r="111" spans="1:9" ht="16" customHeight="1" x14ac:dyDescent="0.15">
      <c r="A111" s="201" t="s">
        <v>110</v>
      </c>
      <c r="B111" s="321"/>
      <c r="C111" s="322"/>
      <c r="D111" s="133">
        <f>SUM(D108:D110)</f>
        <v>0</v>
      </c>
      <c r="E111" s="116">
        <f>SUM(E108:E110)</f>
        <v>0</v>
      </c>
      <c r="F111" s="134">
        <f>SUM(F108:F110)</f>
        <v>0</v>
      </c>
      <c r="G111" s="134">
        <f>SUM(G108:G110)</f>
        <v>0</v>
      </c>
      <c r="H111" s="117">
        <f>F111-G111</f>
        <v>0</v>
      </c>
      <c r="I111" s="16"/>
    </row>
    <row r="112" spans="1:9" ht="16" customHeight="1" x14ac:dyDescent="0.15">
      <c r="A112" s="243" t="s">
        <v>8</v>
      </c>
      <c r="B112" s="194"/>
      <c r="C112" s="194"/>
      <c r="D112" s="194"/>
      <c r="E112" s="194"/>
      <c r="F112" s="194"/>
      <c r="G112" s="194"/>
      <c r="H112" s="194"/>
      <c r="I112" s="195"/>
    </row>
    <row r="113" spans="1:9" ht="16" customHeight="1" x14ac:dyDescent="0.15">
      <c r="A113" s="244"/>
      <c r="B113" s="197"/>
      <c r="C113" s="197"/>
      <c r="D113" s="197"/>
      <c r="E113" s="197"/>
      <c r="F113" s="197"/>
      <c r="G113" s="197"/>
      <c r="H113" s="197"/>
      <c r="I113" s="198"/>
    </row>
    <row r="114" spans="1:9" ht="16" customHeight="1" x14ac:dyDescent="0.15">
      <c r="A114" s="199" t="s">
        <v>135</v>
      </c>
      <c r="B114" s="187" t="s">
        <v>120</v>
      </c>
      <c r="C114" s="189" t="s">
        <v>122</v>
      </c>
      <c r="D114" s="187" t="s">
        <v>118</v>
      </c>
      <c r="E114" s="187" t="s">
        <v>121</v>
      </c>
      <c r="F114" s="187" t="s">
        <v>116</v>
      </c>
      <c r="G114" s="187" t="s">
        <v>16</v>
      </c>
      <c r="H114" s="189" t="s">
        <v>109</v>
      </c>
      <c r="I114" s="191" t="s">
        <v>15</v>
      </c>
    </row>
    <row r="115" spans="1:9" ht="16" customHeight="1" x14ac:dyDescent="0.15">
      <c r="A115" s="200"/>
      <c r="B115" s="188"/>
      <c r="C115" s="190"/>
      <c r="D115" s="188"/>
      <c r="E115" s="188"/>
      <c r="F115" s="188"/>
      <c r="G115" s="188"/>
      <c r="H115" s="190"/>
      <c r="I115" s="192"/>
    </row>
    <row r="116" spans="1:9" ht="16" customHeight="1" x14ac:dyDescent="0.15">
      <c r="A116" s="182"/>
      <c r="B116" s="75"/>
      <c r="C116" s="77"/>
      <c r="D116" s="12"/>
      <c r="E116" s="74"/>
      <c r="F116" s="72">
        <f>(C116*D116)+E116</f>
        <v>0</v>
      </c>
      <c r="G116" s="129"/>
      <c r="H116" s="172">
        <f>F116-G116</f>
        <v>0</v>
      </c>
      <c r="I116" s="81"/>
    </row>
    <row r="117" spans="1:9" ht="16" customHeight="1" x14ac:dyDescent="0.15">
      <c r="A117" s="179"/>
      <c r="B117" s="75"/>
      <c r="C117" s="77"/>
      <c r="D117" s="12"/>
      <c r="E117" s="74"/>
      <c r="F117" s="72">
        <f>(C117*D117)+E117</f>
        <v>0</v>
      </c>
      <c r="G117" s="129"/>
      <c r="H117" s="172">
        <f>F117-G117</f>
        <v>0</v>
      </c>
      <c r="I117" s="81"/>
    </row>
    <row r="118" spans="1:9" ht="16" customHeight="1" x14ac:dyDescent="0.15">
      <c r="A118" s="201" t="s">
        <v>57</v>
      </c>
      <c r="B118" s="202"/>
      <c r="C118" s="202"/>
      <c r="D118" s="116">
        <f t="shared" ref="D118:F118" si="9">SUM(D116:D117)</f>
        <v>0</v>
      </c>
      <c r="E118" s="116">
        <f t="shared" si="9"/>
        <v>0</v>
      </c>
      <c r="F118" s="116">
        <f t="shared" si="9"/>
        <v>0</v>
      </c>
      <c r="G118" s="116">
        <f>SUM(G116:G117)</f>
        <v>0</v>
      </c>
      <c r="H118" s="116">
        <f>F118-G118</f>
        <v>0</v>
      </c>
      <c r="I118" s="16"/>
    </row>
    <row r="119" spans="1:9" ht="16" customHeight="1" x14ac:dyDescent="0.15">
      <c r="A119" s="203" t="s">
        <v>8</v>
      </c>
      <c r="B119" s="193"/>
      <c r="C119" s="194"/>
      <c r="D119" s="194"/>
      <c r="E119" s="194"/>
      <c r="F119" s="194"/>
      <c r="G119" s="194"/>
      <c r="H119" s="194"/>
      <c r="I119" s="195"/>
    </row>
    <row r="120" spans="1:9" ht="16" customHeight="1" x14ac:dyDescent="0.15">
      <c r="A120" s="204"/>
      <c r="B120" s="196"/>
      <c r="C120" s="197"/>
      <c r="D120" s="197"/>
      <c r="E120" s="197"/>
      <c r="F120" s="197"/>
      <c r="G120" s="197"/>
      <c r="H120" s="197"/>
      <c r="I120" s="198"/>
    </row>
    <row r="121" spans="1:9" ht="16" customHeight="1" x14ac:dyDescent="0.15">
      <c r="A121" s="199" t="s">
        <v>136</v>
      </c>
      <c r="B121" s="187" t="s">
        <v>115</v>
      </c>
      <c r="C121" s="189" t="s">
        <v>112</v>
      </c>
      <c r="D121" s="189" t="s">
        <v>113</v>
      </c>
      <c r="E121" s="189" t="s">
        <v>114</v>
      </c>
      <c r="F121" s="187" t="s">
        <v>116</v>
      </c>
      <c r="G121" s="187" t="s">
        <v>16</v>
      </c>
      <c r="H121" s="189" t="s">
        <v>109</v>
      </c>
      <c r="I121" s="191" t="s">
        <v>15</v>
      </c>
    </row>
    <row r="122" spans="1:9" ht="16" customHeight="1" x14ac:dyDescent="0.15">
      <c r="A122" s="200"/>
      <c r="B122" s="188"/>
      <c r="C122" s="190"/>
      <c r="D122" s="190"/>
      <c r="E122" s="190"/>
      <c r="F122" s="188"/>
      <c r="G122" s="188"/>
      <c r="H122" s="190"/>
      <c r="I122" s="192"/>
    </row>
    <row r="123" spans="1:9" ht="16" customHeight="1" x14ac:dyDescent="0.15">
      <c r="A123" s="179"/>
      <c r="B123" s="74"/>
      <c r="C123" s="77"/>
      <c r="D123" s="80" t="str">
        <f>IF(C123,B123/C123,"")</f>
        <v/>
      </c>
      <c r="E123" s="77"/>
      <c r="F123" s="72">
        <f>(E123*B123)</f>
        <v>0</v>
      </c>
      <c r="G123" s="85"/>
      <c r="H123" s="172">
        <f>F123-G123</f>
        <v>0</v>
      </c>
      <c r="I123" s="81"/>
    </row>
    <row r="124" spans="1:9" ht="16" customHeight="1" x14ac:dyDescent="0.15">
      <c r="A124" s="179"/>
      <c r="B124" s="115"/>
      <c r="C124" s="123"/>
      <c r="D124" s="80" t="str">
        <f>IF(C124,B124/C124,"")</f>
        <v/>
      </c>
      <c r="E124" s="77"/>
      <c r="F124" s="72">
        <f>(E124*B124)</f>
        <v>0</v>
      </c>
      <c r="G124" s="129"/>
      <c r="H124" s="172">
        <f>F124-G124</f>
        <v>0</v>
      </c>
      <c r="I124" s="81"/>
    </row>
    <row r="125" spans="1:9" ht="16" customHeight="1" x14ac:dyDescent="0.15">
      <c r="A125" s="201" t="s">
        <v>110</v>
      </c>
      <c r="B125" s="202"/>
      <c r="C125" s="202"/>
      <c r="D125" s="117">
        <f>SUM(D123:D124)</f>
        <v>0</v>
      </c>
      <c r="E125" s="79"/>
      <c r="F125" s="117">
        <f>SUM(F123:F124)</f>
        <v>0</v>
      </c>
      <c r="G125" s="117">
        <f>SUM(G123:G124)</f>
        <v>0</v>
      </c>
      <c r="H125" s="117">
        <f>F125-G125</f>
        <v>0</v>
      </c>
      <c r="I125" s="16"/>
    </row>
    <row r="126" spans="1:9" ht="16" customHeight="1" x14ac:dyDescent="0.15">
      <c r="A126" s="203" t="s">
        <v>8</v>
      </c>
      <c r="B126" s="193"/>
      <c r="C126" s="194"/>
      <c r="D126" s="194"/>
      <c r="E126" s="194"/>
      <c r="F126" s="194"/>
      <c r="G126" s="194"/>
      <c r="H126" s="194"/>
      <c r="I126" s="195"/>
    </row>
    <row r="127" spans="1:9" ht="16" customHeight="1" x14ac:dyDescent="0.15">
      <c r="A127" s="204"/>
      <c r="B127" s="196"/>
      <c r="C127" s="197"/>
      <c r="D127" s="197"/>
      <c r="E127" s="197"/>
      <c r="F127" s="197"/>
      <c r="G127" s="197"/>
      <c r="H127" s="197"/>
      <c r="I127" s="198"/>
    </row>
    <row r="128" spans="1:9" ht="16" customHeight="1" x14ac:dyDescent="0.15">
      <c r="A128" s="213" t="s">
        <v>137</v>
      </c>
      <c r="B128" s="214"/>
      <c r="C128" s="214"/>
      <c r="D128" s="220"/>
      <c r="E128" s="187" t="s">
        <v>31</v>
      </c>
      <c r="F128" s="175" t="s">
        <v>29</v>
      </c>
      <c r="G128" s="189" t="s">
        <v>113</v>
      </c>
      <c r="H128" s="187" t="s">
        <v>16</v>
      </c>
      <c r="I128" s="191" t="s">
        <v>15</v>
      </c>
    </row>
    <row r="129" spans="1:9" ht="16" customHeight="1" x14ac:dyDescent="0.15">
      <c r="A129" s="221"/>
      <c r="B129" s="222"/>
      <c r="C129" s="222"/>
      <c r="D129" s="223"/>
      <c r="E129" s="188"/>
      <c r="F129" s="176" t="s">
        <v>32</v>
      </c>
      <c r="G129" s="190"/>
      <c r="H129" s="188"/>
      <c r="I129" s="192"/>
    </row>
    <row r="130" spans="1:9" ht="16" customHeight="1" x14ac:dyDescent="0.15">
      <c r="A130" s="237"/>
      <c r="B130" s="250"/>
      <c r="C130" s="250"/>
      <c r="D130" s="238"/>
      <c r="E130" s="74"/>
      <c r="F130" s="77"/>
      <c r="G130" s="167" t="str">
        <f>IF(F130,E130/F130,"")</f>
        <v/>
      </c>
      <c r="H130" s="115"/>
      <c r="I130" s="177"/>
    </row>
    <row r="131" spans="1:9" ht="16" customHeight="1" x14ac:dyDescent="0.15">
      <c r="A131" s="237"/>
      <c r="B131" s="250"/>
      <c r="C131" s="250"/>
      <c r="D131" s="238"/>
      <c r="E131" s="74"/>
      <c r="F131" s="77"/>
      <c r="G131" s="167" t="str">
        <f>IF(F131,E131/F131,"")</f>
        <v/>
      </c>
      <c r="H131" s="115"/>
      <c r="I131" s="70"/>
    </row>
    <row r="132" spans="1:9" ht="16" customHeight="1" x14ac:dyDescent="0.15">
      <c r="A132" s="201" t="s">
        <v>110</v>
      </c>
      <c r="B132" s="321"/>
      <c r="C132" s="321"/>
      <c r="D132" s="322"/>
      <c r="E132" s="137">
        <f>SUM(E130:E131)</f>
        <v>0</v>
      </c>
      <c r="F132" s="77"/>
      <c r="G132" s="137">
        <f>SUM(G130:G131)</f>
        <v>0</v>
      </c>
      <c r="H132" s="117">
        <f>SUM(H130:H131)</f>
        <v>0</v>
      </c>
      <c r="I132" s="70"/>
    </row>
    <row r="133" spans="1:9" ht="16" customHeight="1" x14ac:dyDescent="0.15">
      <c r="A133" s="203" t="s">
        <v>8</v>
      </c>
      <c r="B133" s="324"/>
      <c r="C133" s="325"/>
      <c r="D133" s="325"/>
      <c r="E133" s="325"/>
      <c r="F133" s="325"/>
      <c r="G133" s="325"/>
      <c r="H133" s="325"/>
      <c r="I133" s="326"/>
    </row>
    <row r="134" spans="1:9" ht="16" customHeight="1" x14ac:dyDescent="0.15">
      <c r="A134" s="204"/>
      <c r="B134" s="327"/>
      <c r="C134" s="328"/>
      <c r="D134" s="328"/>
      <c r="E134" s="328"/>
      <c r="F134" s="328"/>
      <c r="G134" s="328"/>
      <c r="H134" s="328"/>
      <c r="I134" s="329"/>
    </row>
    <row r="135" spans="1:9" ht="16" customHeight="1" x14ac:dyDescent="0.15">
      <c r="A135" s="213" t="s">
        <v>138</v>
      </c>
      <c r="B135" s="214"/>
      <c r="C135" s="214"/>
      <c r="D135" s="214"/>
      <c r="E135" s="220"/>
      <c r="F135" s="189" t="s">
        <v>122</v>
      </c>
      <c r="G135" s="187" t="s">
        <v>118</v>
      </c>
      <c r="H135" s="187" t="s">
        <v>116</v>
      </c>
      <c r="I135" s="191" t="s">
        <v>15</v>
      </c>
    </row>
    <row r="136" spans="1:9" ht="16" customHeight="1" x14ac:dyDescent="0.15">
      <c r="A136" s="215"/>
      <c r="B136" s="216"/>
      <c r="C136" s="216"/>
      <c r="D136" s="216"/>
      <c r="E136" s="320"/>
      <c r="F136" s="190"/>
      <c r="G136" s="188"/>
      <c r="H136" s="188"/>
      <c r="I136" s="192"/>
    </row>
    <row r="137" spans="1:9" ht="16" customHeight="1" x14ac:dyDescent="0.15">
      <c r="A137" s="224"/>
      <c r="B137" s="225"/>
      <c r="C137" s="225"/>
      <c r="D137" s="225"/>
      <c r="E137" s="247"/>
      <c r="F137" s="84"/>
      <c r="G137" s="74"/>
      <c r="H137" s="166">
        <f>F137*G137</f>
        <v>0</v>
      </c>
      <c r="I137" s="93"/>
    </row>
    <row r="138" spans="1:9" ht="16" customHeight="1" x14ac:dyDescent="0.15">
      <c r="A138" s="241"/>
      <c r="B138" s="353"/>
      <c r="C138" s="353"/>
      <c r="D138" s="353"/>
      <c r="E138" s="242"/>
      <c r="F138" s="77"/>
      <c r="G138" s="74"/>
      <c r="H138" s="166">
        <f>F138*G138</f>
        <v>0</v>
      </c>
      <c r="I138" s="93"/>
    </row>
    <row r="139" spans="1:9" ht="16" customHeight="1" x14ac:dyDescent="0.15">
      <c r="A139" s="317"/>
      <c r="B139" s="318"/>
      <c r="C139" s="318"/>
      <c r="D139" s="318"/>
      <c r="E139" s="319"/>
      <c r="F139" s="89"/>
      <c r="G139" s="92"/>
      <c r="H139" s="166">
        <f>F139*G139</f>
        <v>0</v>
      </c>
      <c r="I139" s="93"/>
    </row>
    <row r="140" spans="1:9" ht="16" customHeight="1" x14ac:dyDescent="0.15">
      <c r="A140" s="201" t="s">
        <v>110</v>
      </c>
      <c r="B140" s="321"/>
      <c r="C140" s="321"/>
      <c r="D140" s="321"/>
      <c r="E140" s="321"/>
      <c r="F140" s="322"/>
      <c r="G140" s="137">
        <f>SUM(G137:G139)</f>
        <v>0</v>
      </c>
      <c r="H140" s="117">
        <f>SUM(H137:H139)</f>
        <v>0</v>
      </c>
      <c r="I140" s="16"/>
    </row>
    <row r="141" spans="1:9" ht="16" customHeight="1" x14ac:dyDescent="0.15">
      <c r="A141" s="203" t="s">
        <v>8</v>
      </c>
      <c r="B141" s="193"/>
      <c r="C141" s="358"/>
      <c r="D141" s="358"/>
      <c r="E141" s="358"/>
      <c r="F141" s="358"/>
      <c r="G141" s="358"/>
      <c r="H141" s="358"/>
      <c r="I141" s="359"/>
    </row>
    <row r="142" spans="1:9" ht="16" customHeight="1" x14ac:dyDescent="0.15">
      <c r="A142" s="323"/>
      <c r="B142" s="360"/>
      <c r="C142" s="361"/>
      <c r="D142" s="361"/>
      <c r="E142" s="361"/>
      <c r="F142" s="361"/>
      <c r="G142" s="361"/>
      <c r="H142" s="361"/>
      <c r="I142" s="362"/>
    </row>
    <row r="143" spans="1:9" ht="16" customHeight="1" x14ac:dyDescent="0.15">
      <c r="A143" s="199" t="s">
        <v>139</v>
      </c>
      <c r="B143" s="187" t="s">
        <v>120</v>
      </c>
      <c r="C143" s="189" t="s">
        <v>122</v>
      </c>
      <c r="D143" s="187" t="s">
        <v>118</v>
      </c>
      <c r="E143" s="187" t="s">
        <v>121</v>
      </c>
      <c r="F143" s="187" t="s">
        <v>116</v>
      </c>
      <c r="G143" s="187" t="s">
        <v>16</v>
      </c>
      <c r="H143" s="189" t="s">
        <v>109</v>
      </c>
      <c r="I143" s="191" t="s">
        <v>15</v>
      </c>
    </row>
    <row r="144" spans="1:9" ht="16" customHeight="1" x14ac:dyDescent="0.15">
      <c r="A144" s="200"/>
      <c r="B144" s="188"/>
      <c r="C144" s="190"/>
      <c r="D144" s="188"/>
      <c r="E144" s="188"/>
      <c r="F144" s="188"/>
      <c r="G144" s="188"/>
      <c r="H144" s="190"/>
      <c r="I144" s="192"/>
    </row>
    <row r="145" spans="1:9" ht="16" customHeight="1" x14ac:dyDescent="0.15">
      <c r="A145" s="182"/>
      <c r="B145" s="75"/>
      <c r="C145" s="77"/>
      <c r="D145" s="76"/>
      <c r="E145" s="76"/>
      <c r="F145" s="166">
        <f>(C145*D145)+E145</f>
        <v>0</v>
      </c>
      <c r="G145" s="85"/>
      <c r="H145" s="172">
        <f>F145-G145</f>
        <v>0</v>
      </c>
      <c r="I145" s="93"/>
    </row>
    <row r="146" spans="1:9" ht="16" customHeight="1" x14ac:dyDescent="0.15">
      <c r="A146" s="94"/>
      <c r="B146" s="88"/>
      <c r="C146" s="89"/>
      <c r="D146" s="138"/>
      <c r="E146" s="138"/>
      <c r="F146" s="166">
        <f>(C146*D146)+E146</f>
        <v>0</v>
      </c>
      <c r="G146" s="92"/>
      <c r="H146" s="166">
        <f>F146-G146</f>
        <v>0</v>
      </c>
      <c r="I146" s="93"/>
    </row>
    <row r="147" spans="1:9" ht="16" customHeight="1" x14ac:dyDescent="0.15">
      <c r="A147" s="201" t="s">
        <v>110</v>
      </c>
      <c r="B147" s="202"/>
      <c r="C147" s="202"/>
      <c r="D147" s="117">
        <f>SUM(D145:D146)</f>
        <v>0</v>
      </c>
      <c r="E147" s="117">
        <f>SUM(E145:E146)</f>
        <v>0</v>
      </c>
      <c r="F147" s="117">
        <f>SUM(F145:F146)</f>
        <v>0</v>
      </c>
      <c r="G147" s="117">
        <f>SUM(G145:G146)</f>
        <v>0</v>
      </c>
      <c r="H147" s="117">
        <f>F147-G147</f>
        <v>0</v>
      </c>
      <c r="I147" s="68"/>
    </row>
    <row r="148" spans="1:9" ht="16" customHeight="1" x14ac:dyDescent="0.15">
      <c r="A148" s="203" t="s">
        <v>8</v>
      </c>
      <c r="B148" s="193"/>
      <c r="C148" s="194"/>
      <c r="D148" s="194"/>
      <c r="E148" s="194"/>
      <c r="F148" s="194"/>
      <c r="G148" s="194"/>
      <c r="H148" s="194"/>
      <c r="I148" s="195"/>
    </row>
    <row r="149" spans="1:9" ht="16" customHeight="1" x14ac:dyDescent="0.15">
      <c r="A149" s="204"/>
      <c r="B149" s="196"/>
      <c r="C149" s="197"/>
      <c r="D149" s="197"/>
      <c r="E149" s="197"/>
      <c r="F149" s="197"/>
      <c r="G149" s="197"/>
      <c r="H149" s="197"/>
      <c r="I149" s="198"/>
    </row>
    <row r="150" spans="1:9" ht="16" customHeight="1" x14ac:dyDescent="0.15">
      <c r="A150" s="213" t="s">
        <v>140</v>
      </c>
      <c r="B150" s="214"/>
      <c r="C150" s="220"/>
      <c r="D150" s="351" t="s">
        <v>111</v>
      </c>
      <c r="E150" s="187" t="s">
        <v>120</v>
      </c>
      <c r="F150" s="187" t="s">
        <v>6</v>
      </c>
      <c r="G150" s="187" t="s">
        <v>22</v>
      </c>
      <c r="H150" s="187" t="s">
        <v>116</v>
      </c>
      <c r="I150" s="191" t="s">
        <v>15</v>
      </c>
    </row>
    <row r="151" spans="1:9" ht="16" customHeight="1" x14ac:dyDescent="0.15">
      <c r="A151" s="221"/>
      <c r="B151" s="222"/>
      <c r="C151" s="223"/>
      <c r="D151" s="352"/>
      <c r="E151" s="188"/>
      <c r="F151" s="188"/>
      <c r="G151" s="188"/>
      <c r="H151" s="188"/>
      <c r="I151" s="192"/>
    </row>
    <row r="152" spans="1:9" ht="16" customHeight="1" x14ac:dyDescent="0.15">
      <c r="A152" s="224"/>
      <c r="B152" s="225"/>
      <c r="C152" s="226"/>
      <c r="D152" s="74"/>
      <c r="E152" s="75"/>
      <c r="F152" s="77"/>
      <c r="G152" s="173">
        <f>E152*D152</f>
        <v>0</v>
      </c>
      <c r="H152" s="167">
        <f>D152+G152</f>
        <v>0</v>
      </c>
      <c r="I152" s="93"/>
    </row>
    <row r="153" spans="1:9" ht="16" customHeight="1" x14ac:dyDescent="0.15">
      <c r="A153" s="227"/>
      <c r="B153" s="228"/>
      <c r="C153" s="229"/>
      <c r="D153" s="90"/>
      <c r="E153" s="88"/>
      <c r="F153" s="89"/>
      <c r="G153" s="174">
        <f>E153*D153</f>
        <v>0</v>
      </c>
      <c r="H153" s="171">
        <f>D153+G153</f>
        <v>0</v>
      </c>
      <c r="I153" s="93"/>
    </row>
    <row r="154" spans="1:9" ht="16" customHeight="1" x14ac:dyDescent="0.15">
      <c r="A154" s="201" t="s">
        <v>110</v>
      </c>
      <c r="B154" s="202"/>
      <c r="C154" s="202"/>
      <c r="D154" s="202"/>
      <c r="E154" s="202"/>
      <c r="F154" s="202"/>
      <c r="G154" s="117">
        <f>SUM(G152:G153)</f>
        <v>0</v>
      </c>
      <c r="H154" s="131">
        <f>SUM(H152:H153)</f>
        <v>0</v>
      </c>
      <c r="I154" s="68"/>
    </row>
    <row r="155" spans="1:9" ht="16" customHeight="1" x14ac:dyDescent="0.15">
      <c r="A155" s="205" t="s">
        <v>8</v>
      </c>
      <c r="B155" s="193"/>
      <c r="C155" s="194"/>
      <c r="D155" s="194"/>
      <c r="E155" s="194"/>
      <c r="F155" s="194"/>
      <c r="G155" s="194"/>
      <c r="H155" s="194"/>
      <c r="I155" s="195"/>
    </row>
    <row r="156" spans="1:9" ht="16" customHeight="1" x14ac:dyDescent="0.15">
      <c r="A156" s="204"/>
      <c r="B156" s="196"/>
      <c r="C156" s="197"/>
      <c r="D156" s="197"/>
      <c r="E156" s="197"/>
      <c r="F156" s="197"/>
      <c r="G156" s="197"/>
      <c r="H156" s="197"/>
      <c r="I156" s="198"/>
    </row>
    <row r="157" spans="1:9" ht="16" customHeight="1" x14ac:dyDescent="0.15">
      <c r="A157" s="215" t="s">
        <v>141</v>
      </c>
      <c r="B157" s="230" t="s">
        <v>119</v>
      </c>
      <c r="C157" s="231"/>
      <c r="D157" s="231"/>
      <c r="E157" s="231"/>
      <c r="F157" s="232"/>
      <c r="G157" s="291" t="s">
        <v>118</v>
      </c>
      <c r="H157" s="187" t="s">
        <v>116</v>
      </c>
      <c r="I157" s="236" t="s">
        <v>15</v>
      </c>
    </row>
    <row r="158" spans="1:9" ht="16" customHeight="1" x14ac:dyDescent="0.15">
      <c r="A158" s="221"/>
      <c r="B158" s="233"/>
      <c r="C158" s="234"/>
      <c r="D158" s="234"/>
      <c r="E158" s="234"/>
      <c r="F158" s="235"/>
      <c r="G158" s="291"/>
      <c r="H158" s="188"/>
      <c r="I158" s="192"/>
    </row>
    <row r="159" spans="1:9" ht="16" customHeight="1" x14ac:dyDescent="0.15">
      <c r="A159" s="179"/>
      <c r="B159" s="217"/>
      <c r="C159" s="218"/>
      <c r="D159" s="218"/>
      <c r="E159" s="218"/>
      <c r="F159" s="219"/>
      <c r="G159" s="101"/>
      <c r="H159" s="76"/>
      <c r="I159" s="93"/>
    </row>
    <row r="160" spans="1:9" ht="16" customHeight="1" x14ac:dyDescent="0.15">
      <c r="A160" s="178"/>
      <c r="B160" s="217"/>
      <c r="C160" s="218"/>
      <c r="D160" s="218"/>
      <c r="E160" s="218"/>
      <c r="F160" s="219"/>
      <c r="G160" s="101"/>
      <c r="H160" s="100"/>
      <c r="I160" s="93"/>
    </row>
    <row r="161" spans="1:9" ht="16" customHeight="1" x14ac:dyDescent="0.15">
      <c r="A161" s="69"/>
      <c r="B161" s="217"/>
      <c r="C161" s="218"/>
      <c r="D161" s="218"/>
      <c r="E161" s="218"/>
      <c r="F161" s="219"/>
      <c r="G161" s="108"/>
      <c r="H161" s="102"/>
      <c r="I161" s="93"/>
    </row>
    <row r="162" spans="1:9" ht="16" customHeight="1" x14ac:dyDescent="0.15">
      <c r="A162" s="201" t="s">
        <v>110</v>
      </c>
      <c r="B162" s="202"/>
      <c r="C162" s="202"/>
      <c r="D162" s="202"/>
      <c r="E162" s="202"/>
      <c r="F162" s="202"/>
      <c r="G162" s="117">
        <f>SUM(G159:G161)</f>
        <v>0</v>
      </c>
      <c r="H162" s="117">
        <f>SUM(H159:H161)</f>
        <v>0</v>
      </c>
      <c r="I162" s="68"/>
    </row>
    <row r="163" spans="1:9" ht="16" customHeight="1" x14ac:dyDescent="0.15">
      <c r="A163" s="205" t="s">
        <v>8</v>
      </c>
      <c r="B163" s="193"/>
      <c r="C163" s="194"/>
      <c r="D163" s="194"/>
      <c r="E163" s="194"/>
      <c r="F163" s="194"/>
      <c r="G163" s="194"/>
      <c r="H163" s="194"/>
      <c r="I163" s="195"/>
    </row>
    <row r="164" spans="1:9" ht="16" customHeight="1" thickBot="1" x14ac:dyDescent="0.2">
      <c r="A164" s="206"/>
      <c r="B164" s="207"/>
      <c r="C164" s="208"/>
      <c r="D164" s="208"/>
      <c r="E164" s="208"/>
      <c r="F164" s="208"/>
      <c r="G164" s="208"/>
      <c r="H164" s="208"/>
      <c r="I164" s="209"/>
    </row>
  </sheetData>
  <sheetProtection password="CC3D" sheet="1" objects="1" scenarios="1" formatRows="0" insertRows="0" selectLockedCells="1"/>
  <mergeCells count="225">
    <mergeCell ref="B160:F160"/>
    <mergeCell ref="B161:F161"/>
    <mergeCell ref="A162:F162"/>
    <mergeCell ref="A163:A164"/>
    <mergeCell ref="B163:I164"/>
    <mergeCell ref="A157:A158"/>
    <mergeCell ref="B157:F158"/>
    <mergeCell ref="G157:G158"/>
    <mergeCell ref="H157:H158"/>
    <mergeCell ref="I157:I158"/>
    <mergeCell ref="B159:F159"/>
    <mergeCell ref="I150:I151"/>
    <mergeCell ref="A152:C152"/>
    <mergeCell ref="A153:C153"/>
    <mergeCell ref="A154:F154"/>
    <mergeCell ref="A155:A156"/>
    <mergeCell ref="B155:I156"/>
    <mergeCell ref="A150:C151"/>
    <mergeCell ref="D150:D151"/>
    <mergeCell ref="E150:E151"/>
    <mergeCell ref="F150:F151"/>
    <mergeCell ref="G150:G151"/>
    <mergeCell ref="H150:H151"/>
    <mergeCell ref="G143:G144"/>
    <mergeCell ref="H143:H144"/>
    <mergeCell ref="I143:I144"/>
    <mergeCell ref="A147:C147"/>
    <mergeCell ref="A148:A149"/>
    <mergeCell ref="B148:I149"/>
    <mergeCell ref="A143:A144"/>
    <mergeCell ref="B143:B144"/>
    <mergeCell ref="C143:C144"/>
    <mergeCell ref="D143:D144"/>
    <mergeCell ref="E143:E144"/>
    <mergeCell ref="F143:F144"/>
    <mergeCell ref="A137:E137"/>
    <mergeCell ref="A138:E138"/>
    <mergeCell ref="A139:E139"/>
    <mergeCell ref="A140:F140"/>
    <mergeCell ref="A141:A142"/>
    <mergeCell ref="B141:I142"/>
    <mergeCell ref="A131:D131"/>
    <mergeCell ref="A132:D132"/>
    <mergeCell ref="A133:A134"/>
    <mergeCell ref="B133:I134"/>
    <mergeCell ref="A135:E136"/>
    <mergeCell ref="F135:F136"/>
    <mergeCell ref="G135:G136"/>
    <mergeCell ref="H135:H136"/>
    <mergeCell ref="I135:I136"/>
    <mergeCell ref="A128:D129"/>
    <mergeCell ref="E128:E129"/>
    <mergeCell ref="G128:G129"/>
    <mergeCell ref="H128:H129"/>
    <mergeCell ref="I128:I129"/>
    <mergeCell ref="A130:D130"/>
    <mergeCell ref="G121:G122"/>
    <mergeCell ref="H121:H122"/>
    <mergeCell ref="I121:I122"/>
    <mergeCell ref="A125:C125"/>
    <mergeCell ref="A126:A127"/>
    <mergeCell ref="B126:I127"/>
    <mergeCell ref="A121:A122"/>
    <mergeCell ref="B121:B122"/>
    <mergeCell ref="C121:C122"/>
    <mergeCell ref="D121:D122"/>
    <mergeCell ref="E121:E122"/>
    <mergeCell ref="F121:F122"/>
    <mergeCell ref="G114:G115"/>
    <mergeCell ref="H114:H115"/>
    <mergeCell ref="I114:I115"/>
    <mergeCell ref="A118:C118"/>
    <mergeCell ref="A119:A120"/>
    <mergeCell ref="B119:I120"/>
    <mergeCell ref="A114:A115"/>
    <mergeCell ref="B114:B115"/>
    <mergeCell ref="C114:C115"/>
    <mergeCell ref="D114:D115"/>
    <mergeCell ref="E114:E115"/>
    <mergeCell ref="F114:F115"/>
    <mergeCell ref="G106:G107"/>
    <mergeCell ref="H106:H107"/>
    <mergeCell ref="I106:I107"/>
    <mergeCell ref="A111:C111"/>
    <mergeCell ref="A112:A113"/>
    <mergeCell ref="B112:I113"/>
    <mergeCell ref="A106:A107"/>
    <mergeCell ref="B106:B107"/>
    <mergeCell ref="C106:C107"/>
    <mergeCell ref="D106:D107"/>
    <mergeCell ref="E106:E107"/>
    <mergeCell ref="F106:F107"/>
    <mergeCell ref="G96:G97"/>
    <mergeCell ref="H96:H97"/>
    <mergeCell ref="I96:I97"/>
    <mergeCell ref="A103:C103"/>
    <mergeCell ref="A104:A105"/>
    <mergeCell ref="B104:I105"/>
    <mergeCell ref="A92:B92"/>
    <mergeCell ref="A93:D93"/>
    <mergeCell ref="A94:A95"/>
    <mergeCell ref="B94:I95"/>
    <mergeCell ref="A96:A97"/>
    <mergeCell ref="B96:B97"/>
    <mergeCell ref="C96:C97"/>
    <mergeCell ref="D96:D97"/>
    <mergeCell ref="E96:E97"/>
    <mergeCell ref="F96:F97"/>
    <mergeCell ref="H86:H87"/>
    <mergeCell ref="I86:I87"/>
    <mergeCell ref="A88:B88"/>
    <mergeCell ref="A89:B89"/>
    <mergeCell ref="A90:B90"/>
    <mergeCell ref="A91:B91"/>
    <mergeCell ref="A86:B87"/>
    <mergeCell ref="C86:C87"/>
    <mergeCell ref="D86:D87"/>
    <mergeCell ref="E86:E87"/>
    <mergeCell ref="F86:F87"/>
    <mergeCell ref="G86:G87"/>
    <mergeCell ref="G75:G76"/>
    <mergeCell ref="H75:H76"/>
    <mergeCell ref="I75:I76"/>
    <mergeCell ref="A84:A85"/>
    <mergeCell ref="B84:I85"/>
    <mergeCell ref="A75:A76"/>
    <mergeCell ref="B75:B76"/>
    <mergeCell ref="C75:C76"/>
    <mergeCell ref="D75:D76"/>
    <mergeCell ref="E75:E76"/>
    <mergeCell ref="F75:F76"/>
    <mergeCell ref="A83:C83"/>
    <mergeCell ref="A57:D57"/>
    <mergeCell ref="A58:D58"/>
    <mergeCell ref="A59:D59"/>
    <mergeCell ref="A60:D60"/>
    <mergeCell ref="A62:A63"/>
    <mergeCell ref="B62:I63"/>
    <mergeCell ref="A51:D51"/>
    <mergeCell ref="A52:D52"/>
    <mergeCell ref="A53:D53"/>
    <mergeCell ref="A54:D54"/>
    <mergeCell ref="A55:D55"/>
    <mergeCell ref="A56:D56"/>
    <mergeCell ref="A45:D45"/>
    <mergeCell ref="A46:D46"/>
    <mergeCell ref="A47:D47"/>
    <mergeCell ref="A48:D48"/>
    <mergeCell ref="A49:D49"/>
    <mergeCell ref="A50:D50"/>
    <mergeCell ref="A43:D44"/>
    <mergeCell ref="E43:E44"/>
    <mergeCell ref="F43:F44"/>
    <mergeCell ref="G43:G44"/>
    <mergeCell ref="H43:H44"/>
    <mergeCell ref="I43:I44"/>
    <mergeCell ref="A36:D36"/>
    <mergeCell ref="A37:D37"/>
    <mergeCell ref="A38:D38"/>
    <mergeCell ref="A39:D39"/>
    <mergeCell ref="A40:G40"/>
    <mergeCell ref="A41:A42"/>
    <mergeCell ref="B41:I42"/>
    <mergeCell ref="A30:F30"/>
    <mergeCell ref="A31:G31"/>
    <mergeCell ref="A32:A33"/>
    <mergeCell ref="B32:I33"/>
    <mergeCell ref="A34:D35"/>
    <mergeCell ref="E34:E35"/>
    <mergeCell ref="F34:F35"/>
    <mergeCell ref="G34:G35"/>
    <mergeCell ref="H34:H35"/>
    <mergeCell ref="I34:I35"/>
    <mergeCell ref="A26:F27"/>
    <mergeCell ref="G26:G27"/>
    <mergeCell ref="H26:H27"/>
    <mergeCell ref="I26:I27"/>
    <mergeCell ref="A28:F28"/>
    <mergeCell ref="A29:F29"/>
    <mergeCell ref="A20:H20"/>
    <mergeCell ref="A21:H21"/>
    <mergeCell ref="A22:H22"/>
    <mergeCell ref="A23:H23"/>
    <mergeCell ref="A24:H24"/>
    <mergeCell ref="A25:I25"/>
    <mergeCell ref="A14:H14"/>
    <mergeCell ref="A15:H15"/>
    <mergeCell ref="A16:H16"/>
    <mergeCell ref="A17:H17"/>
    <mergeCell ref="A18:H18"/>
    <mergeCell ref="A19:H19"/>
    <mergeCell ref="D10:F10"/>
    <mergeCell ref="G10:H10"/>
    <mergeCell ref="D11:F12"/>
    <mergeCell ref="G11:H11"/>
    <mergeCell ref="G12:H12"/>
    <mergeCell ref="A13:I13"/>
    <mergeCell ref="D7:E7"/>
    <mergeCell ref="G7:H7"/>
    <mergeCell ref="D8:E8"/>
    <mergeCell ref="G8:H8"/>
    <mergeCell ref="D9:E9"/>
    <mergeCell ref="G9:H9"/>
    <mergeCell ref="A1:I1"/>
    <mergeCell ref="A2:I2"/>
    <mergeCell ref="A3:C12"/>
    <mergeCell ref="D3:I3"/>
    <mergeCell ref="D4:F4"/>
    <mergeCell ref="G4:I4"/>
    <mergeCell ref="D5:E5"/>
    <mergeCell ref="G5:H5"/>
    <mergeCell ref="D6:E6"/>
    <mergeCell ref="G6:H6"/>
    <mergeCell ref="A73:A74"/>
    <mergeCell ref="B73:I74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A72:C72"/>
  </mergeCells>
  <printOptions horizontalCentered="1" verticalCentered="1"/>
  <pageMargins left="0.39370078740157483" right="0.39370078740157483" top="0.39370078740157483" bottom="0.39370078740157483" header="0" footer="0"/>
  <pageSetup paperSize="9" scale="90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Modelo</vt:lpstr>
      <vt:lpstr>Jan</vt:lpstr>
      <vt:lpstr>jan.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Dicas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Rogério Olegário</dc:creator>
  <cp:lastModifiedBy>Rogério</cp:lastModifiedBy>
  <cp:lastPrinted>2017-02-06T18:05:16Z</cp:lastPrinted>
  <dcterms:created xsi:type="dcterms:W3CDTF">2000-10-31T20:13:08Z</dcterms:created>
  <dcterms:modified xsi:type="dcterms:W3CDTF">2019-12-10T21:29:41Z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viewCycleID">
    <vt:i4>1432496233</vt:i4>
  </property>
  <property fmtid="{D5CDD505-2E9C-101B-9397-08002B2CF9AE}" pid="3" name="_EmailEntryID">
    <vt:lpwstr>000000005D188EDC1B01A74C984BB682A9FD98B0C439F900</vt:lpwstr>
  </property>
  <property fmtid="{D5CDD505-2E9C-101B-9397-08002B2CF9AE}" pid="4" name="_EmailStoreID">
    <vt:lpwstr>0000000038A1BB1005E5101AA1BB08002B2A56C200006D737073742E646C6C00000000004E495441F9BFB80100AA0037D96E000000433A5C446F63756D656E747320616E642053657474696E67735C50435C4D65757320646F63756D656E746F735C4F75746C6F6F6B5C6F75746C6F6F6B2E70737400</vt:lpwstr>
  </property>
  <property fmtid="{D5CDD505-2E9C-101B-9397-08002B2CF9AE}" pid="5" name="_ReviewingToolsShownOnce">
    <vt:lpwstr/>
  </property>
</Properties>
</file>